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eMörlinYron\Downloads\"/>
    </mc:Choice>
  </mc:AlternateContent>
  <xr:revisionPtr revIDLastSave="0" documentId="8_{DED02185-7BA6-4FEA-B6B4-8641EE41AA67}" xr6:coauthVersionLast="47" xr6:coauthVersionMax="47" xr10:uidLastSave="{00000000-0000-0000-0000-000000000000}"/>
  <bookViews>
    <workbookView xWindow="2232" yWindow="2232" windowWidth="17280" windowHeight="8916" xr2:uid="{00000000-000D-0000-FFFF-FFFF00000000}"/>
  </bookViews>
  <sheets>
    <sheet name="Nyproducerad byggnad" sheetId="6" r:id="rId1"/>
    <sheet name="Befintlig byggnad" sheetId="10" r:id="rId2"/>
    <sheet name="Ombyggnad" sheetId="11" r:id="rId3"/>
    <sheet name="Om- och tillbyggnad" sheetId="12" r:id="rId4"/>
  </sheets>
  <definedNames>
    <definedName name="BETYG" localSheetId="1">'Befintlig byggnad'!$W$34:$W$36</definedName>
    <definedName name="Betyg" localSheetId="3">'Om- och tillbyggnad'!$O$33:$O$35</definedName>
    <definedName name="Betyg" localSheetId="2">Ombyggnad!$O$32:$O$34</definedName>
    <definedName name="Betyg">'Nyproducerad byggnad'!$N$31:$N$33</definedName>
    <definedName name="Indbetyg" localSheetId="3">#REF!</definedName>
    <definedName name="Indbetyg" localSheetId="2">#REF!</definedName>
    <definedName name="Indbetyg">#REF!</definedName>
    <definedName name="Indikatorbetyg" localSheetId="0">'Nyproducerad byggnad'!$T$35:$T$37</definedName>
    <definedName name="Indikatorbetyg" localSheetId="3">'Om- och tillbyggnad'!$T$37:$T$39</definedName>
    <definedName name="Indikatorbetyg" localSheetId="2">Ombyggnad!$U$36:$U$38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2" l="1"/>
  <c r="N25" i="12" s="1"/>
  <c r="O25" i="12" s="1"/>
  <c r="G25" i="12" s="1"/>
  <c r="M24" i="12"/>
  <c r="M26" i="12" l="1"/>
  <c r="N26" i="12" s="1"/>
  <c r="O26" i="12" s="1"/>
  <c r="G26" i="12" s="1"/>
  <c r="N24" i="12"/>
  <c r="O24" i="12" s="1"/>
  <c r="G24" i="12" s="1"/>
  <c r="M23" i="12"/>
  <c r="N23" i="12" s="1"/>
  <c r="M22" i="12"/>
  <c r="N22" i="12" s="1"/>
  <c r="O22" i="12" s="1"/>
  <c r="G22" i="12" s="1"/>
  <c r="M21" i="12"/>
  <c r="N21" i="12" s="1"/>
  <c r="O21" i="12" s="1"/>
  <c r="G21" i="12" s="1"/>
  <c r="M20" i="12"/>
  <c r="M19" i="12"/>
  <c r="M18" i="12"/>
  <c r="N18" i="12" s="1"/>
  <c r="O18" i="12" s="1"/>
  <c r="G18" i="12" s="1"/>
  <c r="M17" i="12"/>
  <c r="M16" i="12"/>
  <c r="M15" i="12"/>
  <c r="N15" i="12" s="1"/>
  <c r="M14" i="12"/>
  <c r="N14" i="12" s="1"/>
  <c r="O14" i="12" s="1"/>
  <c r="G14" i="12" s="1"/>
  <c r="M13" i="12"/>
  <c r="N13" i="12" s="1"/>
  <c r="O13" i="12" s="1"/>
  <c r="G13" i="12" s="1"/>
  <c r="M12" i="12"/>
  <c r="M11" i="12"/>
  <c r="S32" i="12" l="1"/>
  <c r="S31" i="12"/>
  <c r="S33" i="12"/>
  <c r="N12" i="12"/>
  <c r="S13" i="12" s="1"/>
  <c r="N16" i="12"/>
  <c r="O16" i="12" s="1"/>
  <c r="G16" i="12" s="1"/>
  <c r="N19" i="12"/>
  <c r="O19" i="12" s="1"/>
  <c r="G19" i="12" s="1"/>
  <c r="O23" i="12"/>
  <c r="G23" i="12" s="1"/>
  <c r="O15" i="12"/>
  <c r="G15" i="12" s="1"/>
  <c r="M25" i="11"/>
  <c r="N25" i="11" s="1"/>
  <c r="O25" i="11" s="1"/>
  <c r="G25" i="11" s="1"/>
  <c r="M24" i="11"/>
  <c r="N24" i="11" s="1"/>
  <c r="O24" i="11" s="1"/>
  <c r="G24" i="11" s="1"/>
  <c r="M23" i="11"/>
  <c r="N23" i="11" s="1"/>
  <c r="M22" i="11"/>
  <c r="N22" i="11" s="1"/>
  <c r="O22" i="11" s="1"/>
  <c r="G22" i="11" s="1"/>
  <c r="M21" i="11"/>
  <c r="N21" i="11" s="1"/>
  <c r="O21" i="11" s="1"/>
  <c r="G21" i="11" s="1"/>
  <c r="M20" i="11"/>
  <c r="M19" i="11"/>
  <c r="M18" i="11"/>
  <c r="N18" i="11" s="1"/>
  <c r="O18" i="11" s="1"/>
  <c r="G18" i="11" s="1"/>
  <c r="M17" i="11"/>
  <c r="M16" i="11"/>
  <c r="M15" i="11"/>
  <c r="N15" i="11" s="1"/>
  <c r="M14" i="11"/>
  <c r="N14" i="11" s="1"/>
  <c r="O14" i="11" s="1"/>
  <c r="G14" i="11" s="1"/>
  <c r="M13" i="11"/>
  <c r="N13" i="11" s="1"/>
  <c r="O13" i="11" s="1"/>
  <c r="G13" i="11" s="1"/>
  <c r="M12" i="11"/>
  <c r="M11" i="11"/>
  <c r="S22" i="12" l="1"/>
  <c r="S14" i="12"/>
  <c r="S34" i="12"/>
  <c r="P24" i="12" s="1"/>
  <c r="S12" i="12"/>
  <c r="S15" i="12" s="1"/>
  <c r="S21" i="12"/>
  <c r="O11" i="12"/>
  <c r="G11" i="12" s="1"/>
  <c r="S20" i="12"/>
  <c r="P13" i="12"/>
  <c r="S16" i="12"/>
  <c r="I11" i="12" s="1"/>
  <c r="N12" i="11"/>
  <c r="T14" i="11" s="1"/>
  <c r="N16" i="11"/>
  <c r="O16" i="11" s="1"/>
  <c r="G16" i="11" s="1"/>
  <c r="N19" i="11"/>
  <c r="O19" i="11" s="1"/>
  <c r="G19" i="11" s="1"/>
  <c r="T21" i="11"/>
  <c r="O15" i="11"/>
  <c r="G15" i="11" s="1"/>
  <c r="O23" i="11"/>
  <c r="G23" i="11" s="1"/>
  <c r="T32" i="11"/>
  <c r="T31" i="11"/>
  <c r="T30" i="11"/>
  <c r="N22" i="10"/>
  <c r="O22" i="10" s="1"/>
  <c r="U30" i="10" s="1"/>
  <c r="N21" i="10"/>
  <c r="O21" i="10" s="1"/>
  <c r="P21" i="10" s="1"/>
  <c r="G21" i="10" s="1"/>
  <c r="N20" i="10"/>
  <c r="O20" i="10" s="1"/>
  <c r="P20" i="10" s="1"/>
  <c r="G20" i="10" s="1"/>
  <c r="N19" i="10"/>
  <c r="N18" i="10"/>
  <c r="N17" i="10"/>
  <c r="O17" i="10" s="1"/>
  <c r="P17" i="10" s="1"/>
  <c r="G17" i="10" s="1"/>
  <c r="N16" i="10"/>
  <c r="N15" i="10"/>
  <c r="N14" i="10"/>
  <c r="O14" i="10" s="1"/>
  <c r="N13" i="10"/>
  <c r="O13" i="10" s="1"/>
  <c r="P13" i="10" s="1"/>
  <c r="G13" i="10" s="1"/>
  <c r="N12" i="10"/>
  <c r="O12" i="10" s="1"/>
  <c r="P12" i="10" s="1"/>
  <c r="G12" i="10" s="1"/>
  <c r="N11" i="10"/>
  <c r="N10" i="10"/>
  <c r="S35" i="12" l="1"/>
  <c r="I23" i="12" s="1"/>
  <c r="S23" i="12"/>
  <c r="T13" i="11"/>
  <c r="T12" i="11"/>
  <c r="T20" i="11"/>
  <c r="O11" i="11"/>
  <c r="G11" i="11" s="1"/>
  <c r="O15" i="10"/>
  <c r="P15" i="10" s="1"/>
  <c r="G15" i="10" s="1"/>
  <c r="T22" i="11"/>
  <c r="O18" i="10"/>
  <c r="P18" i="10" s="1"/>
  <c r="G18" i="10" s="1"/>
  <c r="T33" i="11"/>
  <c r="T34" i="11" s="1"/>
  <c r="I23" i="11" s="1"/>
  <c r="O11" i="10"/>
  <c r="U12" i="10" s="1"/>
  <c r="U29" i="10"/>
  <c r="U28" i="10"/>
  <c r="U27" i="10"/>
  <c r="P14" i="10"/>
  <c r="G14" i="10" s="1"/>
  <c r="S24" i="12" l="1"/>
  <c r="I15" i="12" s="1"/>
  <c r="P18" i="12"/>
  <c r="AE19" i="12" s="1"/>
  <c r="AE21" i="12"/>
  <c r="U19" i="10"/>
  <c r="T23" i="11"/>
  <c r="T24" i="11" s="1"/>
  <c r="I15" i="11" s="1"/>
  <c r="T15" i="11"/>
  <c r="T16" i="11" s="1"/>
  <c r="I11" i="11" s="1"/>
  <c r="P18" i="11"/>
  <c r="U18" i="10"/>
  <c r="U21" i="10" s="1"/>
  <c r="Q17" i="10" s="1"/>
  <c r="U20" i="10"/>
  <c r="P24" i="11"/>
  <c r="U13" i="10"/>
  <c r="U11" i="10"/>
  <c r="P10" i="10"/>
  <c r="G10" i="10" s="1"/>
  <c r="P22" i="10"/>
  <c r="G22" i="10" s="1"/>
  <c r="AE20" i="12" l="1"/>
  <c r="AE22" i="12"/>
  <c r="AE23" i="12" s="1"/>
  <c r="J11" i="12" s="1"/>
  <c r="U14" i="10"/>
  <c r="U15" i="10" s="1"/>
  <c r="I10" i="10" s="1"/>
  <c r="P13" i="11"/>
  <c r="AF19" i="11" s="1"/>
  <c r="U22" i="10"/>
  <c r="I14" i="10" s="1"/>
  <c r="U31" i="10"/>
  <c r="I22" i="10" s="1"/>
  <c r="Q22" i="10"/>
  <c r="L11" i="6"/>
  <c r="L12" i="6"/>
  <c r="M12" i="6" s="1"/>
  <c r="N12" i="6" s="1"/>
  <c r="L13" i="6"/>
  <c r="M13" i="6" s="1"/>
  <c r="N13" i="6" s="1"/>
  <c r="L14" i="6"/>
  <c r="M14" i="6" s="1"/>
  <c r="L15" i="6"/>
  <c r="L16" i="6"/>
  <c r="L17" i="6"/>
  <c r="M17" i="6" s="1"/>
  <c r="L18" i="6"/>
  <c r="L19" i="6"/>
  <c r="L20" i="6"/>
  <c r="M20" i="6" s="1"/>
  <c r="L21" i="6"/>
  <c r="M21" i="6" s="1"/>
  <c r="L22" i="6"/>
  <c r="M22" i="6" s="1"/>
  <c r="L23" i="6"/>
  <c r="M23" i="6" s="1"/>
  <c r="L24" i="6"/>
  <c r="M24" i="6" s="1"/>
  <c r="L10" i="6"/>
  <c r="Q12" i="10" l="1"/>
  <c r="AF20" i="11"/>
  <c r="AF22" i="11" s="1"/>
  <c r="AF23" i="11" s="1"/>
  <c r="J11" i="11" s="1"/>
  <c r="AF21" i="11"/>
  <c r="AH26" i="10"/>
  <c r="AH24" i="10"/>
  <c r="AH25" i="10"/>
  <c r="N22" i="6"/>
  <c r="G22" i="6" s="1"/>
  <c r="S30" i="6"/>
  <c r="S29" i="6"/>
  <c r="S31" i="6"/>
  <c r="N24" i="6"/>
  <c r="G24" i="6" s="1"/>
  <c r="N21" i="6"/>
  <c r="G21" i="6" s="1"/>
  <c r="N20" i="6"/>
  <c r="G20" i="6" s="1"/>
  <c r="M18" i="6"/>
  <c r="N18" i="6" s="1"/>
  <c r="G18" i="6" s="1"/>
  <c r="N17" i="6"/>
  <c r="G17" i="6" s="1"/>
  <c r="M15" i="6"/>
  <c r="N15" i="6" s="1"/>
  <c r="G15" i="6" s="1"/>
  <c r="N14" i="6"/>
  <c r="G14" i="6" s="1"/>
  <c r="G13" i="6"/>
  <c r="M11" i="6"/>
  <c r="G12" i="6"/>
  <c r="AG19" i="10" l="1"/>
  <c r="AH19" i="10" s="1"/>
  <c r="J10" i="10" s="1"/>
  <c r="N10" i="6"/>
  <c r="G10" i="6" s="1"/>
  <c r="S13" i="6"/>
  <c r="S12" i="6"/>
  <c r="S11" i="6"/>
  <c r="S32" i="6"/>
  <c r="S20" i="6"/>
  <c r="N23" i="6"/>
  <c r="G23" i="6" s="1"/>
  <c r="S19" i="6"/>
  <c r="S21" i="6"/>
  <c r="S14" i="6" l="1"/>
  <c r="O12" i="6" s="1"/>
  <c r="S33" i="6"/>
  <c r="H22" i="6" s="1"/>
  <c r="O23" i="6"/>
  <c r="S22" i="6"/>
  <c r="O17" i="6" s="1"/>
  <c r="S15" i="6" l="1"/>
  <c r="H10" i="6" s="1"/>
  <c r="S23" i="6"/>
  <c r="H14" i="6" s="1"/>
  <c r="AE19" i="6"/>
  <c r="AE18" i="6"/>
  <c r="AE20" i="6"/>
  <c r="AE21" i="6" l="1"/>
  <c r="AE22" i="6" s="1"/>
  <c r="I10" i="6" s="1"/>
</calcChain>
</file>

<file path=xl/sharedStrings.xml><?xml version="1.0" encoding="utf-8"?>
<sst xmlns="http://schemas.openxmlformats.org/spreadsheetml/2006/main" count="516" uniqueCount="42">
  <si>
    <t>Byggnad</t>
  </si>
  <si>
    <t>Energi</t>
  </si>
  <si>
    <t>Energianvändning</t>
  </si>
  <si>
    <t>SILVER</t>
  </si>
  <si>
    <t>Innemiljö</t>
  </si>
  <si>
    <t>GULD</t>
  </si>
  <si>
    <t>Dagsljus</t>
  </si>
  <si>
    <t>BRONS</t>
  </si>
  <si>
    <t>Område</t>
  </si>
  <si>
    <t>Material</t>
  </si>
  <si>
    <t>Legionella</t>
  </si>
  <si>
    <t>Antal BRONS</t>
  </si>
  <si>
    <t>Antal SILVER</t>
  </si>
  <si>
    <t>Antal GULD</t>
  </si>
  <si>
    <t>Områdesbetyg för inomhusmiljö</t>
  </si>
  <si>
    <t>Områdesbetyg för material</t>
  </si>
  <si>
    <t>Områdesbetyg för Energi</t>
  </si>
  <si>
    <t>Byggnadsbetyg</t>
  </si>
  <si>
    <t>Indikator</t>
  </si>
  <si>
    <t>Aspekt</t>
  </si>
  <si>
    <t>Solvärmelast</t>
  </si>
  <si>
    <t>Andel förnybar energi</t>
  </si>
  <si>
    <t>Fuktsäkerhet</t>
  </si>
  <si>
    <t>Termiskt klimat vinter</t>
  </si>
  <si>
    <t>Termiskt klimat sommar</t>
  </si>
  <si>
    <t>Sanering av farliga ämnen</t>
  </si>
  <si>
    <t>Kommentar</t>
  </si>
  <si>
    <t>Ventilation</t>
  </si>
  <si>
    <t xml:space="preserve">Loggbok med byggvaror </t>
  </si>
  <si>
    <t>M</t>
  </si>
  <si>
    <t>Nyproducerad byggnad</t>
  </si>
  <si>
    <t>Ljud</t>
  </si>
  <si>
    <t>Radon</t>
  </si>
  <si>
    <t>Befintlig byggnad</t>
  </si>
  <si>
    <r>
      <t>O</t>
    </r>
    <r>
      <rPr>
        <b/>
        <sz val="20"/>
        <rFont val="Calibri"/>
        <family val="2"/>
        <scheme val="minor"/>
      </rPr>
      <t>mbyggnad</t>
    </r>
  </si>
  <si>
    <t>Utfasning av farliga ämnen</t>
  </si>
  <si>
    <r>
      <t>O</t>
    </r>
    <r>
      <rPr>
        <b/>
        <sz val="20"/>
        <rFont val="Calibri"/>
        <family val="2"/>
        <scheme val="minor"/>
      </rPr>
      <t>m- och tillbyggnad</t>
    </r>
  </si>
  <si>
    <t>Stommen och grundens klimatpåverkan</t>
  </si>
  <si>
    <t xml:space="preserve">Stommen och grundens klimatpåverkan </t>
  </si>
  <si>
    <t>Värmeeffektbehov</t>
  </si>
  <si>
    <t xml:space="preserve"> </t>
  </si>
  <si>
    <t>Miljöbyggnad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</si>
</sst>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1" x14ac:knownFonts="1">
    <font>
      <sz val="10"/>
      <name val="Arial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color indexed="8"/>
      <name val="Verdana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Calibri"/>
      <family val="2"/>
      <scheme val="minor"/>
    </font>
    <font>
      <b/>
      <sz val="16"/>
      <name val="Arial"/>
      <family val="2"/>
    </font>
    <font>
      <sz val="10"/>
      <name val="Arial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4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gray0625">
        <bgColor indexed="22"/>
      </patternFill>
    </fill>
    <fill>
      <patternFill patternType="gray0625">
        <fgColor theme="0"/>
      </patternFill>
    </fill>
    <fill>
      <patternFill patternType="gray0625">
        <fgColor theme="0"/>
        <bgColor indexed="9"/>
      </patternFill>
    </fill>
    <fill>
      <patternFill patternType="solid">
        <fgColor indexed="9"/>
        <bgColor theme="0"/>
      </patternFill>
    </fill>
    <fill>
      <patternFill patternType="gray0625">
        <fgColor theme="0"/>
        <bgColor indexed="22"/>
      </patternFill>
    </fill>
    <fill>
      <patternFill patternType="gray0625">
        <fgColor theme="0"/>
        <bgColor theme="9" tint="0.39997558519241921"/>
      </patternFill>
    </fill>
    <fill>
      <patternFill patternType="gray0625">
        <fgColor theme="0"/>
        <bgColor theme="0" tint="-0.34998626667073579"/>
      </patternFill>
    </fill>
    <fill>
      <patternFill patternType="gray0625">
        <fgColor theme="0"/>
        <bgColor rgb="FFFFC000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2" borderId="0" xfId="0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Protection="1"/>
    <xf numFmtId="0" fontId="0" fillId="0" borderId="0" xfId="0" applyBorder="1" applyProtection="1"/>
    <xf numFmtId="0" fontId="15" fillId="0" borderId="0" xfId="0" applyFont="1" applyProtection="1"/>
    <xf numFmtId="0" fontId="0" fillId="2" borderId="0" xfId="0" applyFill="1" applyBorder="1" applyAlignment="1" applyProtection="1">
      <alignment horizontal="left"/>
    </xf>
    <xf numFmtId="0" fontId="13" fillId="4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wrapText="1"/>
    </xf>
    <xf numFmtId="0" fontId="0" fillId="2" borderId="8" xfId="0" applyFill="1" applyBorder="1" applyProtection="1"/>
    <xf numFmtId="0" fontId="0" fillId="0" borderId="8" xfId="0" applyBorder="1" applyProtection="1"/>
    <xf numFmtId="0" fontId="14" fillId="3" borderId="14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2" borderId="0" xfId="0" applyFont="1" applyFill="1" applyBorder="1" applyProtection="1"/>
    <xf numFmtId="0" fontId="3" fillId="9" borderId="0" xfId="0" applyFont="1" applyFill="1" applyBorder="1" applyProtection="1"/>
    <xf numFmtId="0" fontId="0" fillId="10" borderId="0" xfId="0" applyFill="1" applyBorder="1" applyProtection="1"/>
    <xf numFmtId="0" fontId="14" fillId="11" borderId="14" xfId="0" applyFont="1" applyFill="1" applyBorder="1" applyAlignment="1" applyProtection="1">
      <alignment horizontal="center" vertical="center" wrapText="1"/>
    </xf>
    <xf numFmtId="0" fontId="20" fillId="10" borderId="0" xfId="0" applyFont="1" applyFill="1" applyBorder="1" applyProtection="1"/>
    <xf numFmtId="0" fontId="0" fillId="0" borderId="17" xfId="0" applyBorder="1" applyProtection="1"/>
    <xf numFmtId="0" fontId="0" fillId="0" borderId="10" xfId="0" applyBorder="1" applyProtection="1"/>
    <xf numFmtId="0" fontId="22" fillId="0" borderId="9" xfId="0" applyFont="1" applyFill="1" applyBorder="1" applyAlignment="1" applyProtection="1">
      <alignment horizontal="left"/>
    </xf>
    <xf numFmtId="0" fontId="3" fillId="0" borderId="17" xfId="0" applyFont="1" applyFill="1" applyBorder="1" applyProtection="1"/>
    <xf numFmtId="0" fontId="3" fillId="12" borderId="21" xfId="0" applyFont="1" applyFill="1" applyBorder="1" applyProtection="1"/>
    <xf numFmtId="0" fontId="5" fillId="14" borderId="0" xfId="0" applyFont="1" applyFill="1" applyBorder="1" applyProtection="1"/>
    <xf numFmtId="0" fontId="0" fillId="12" borderId="0" xfId="0" applyFill="1" applyBorder="1" applyProtection="1"/>
    <xf numFmtId="0" fontId="17" fillId="12" borderId="0" xfId="0" applyFont="1" applyFill="1" applyBorder="1" applyProtection="1"/>
    <xf numFmtId="0" fontId="17" fillId="12" borderId="13" xfId="0" applyFont="1" applyFill="1" applyBorder="1" applyProtection="1"/>
    <xf numFmtId="0" fontId="17" fillId="13" borderId="13" xfId="0" applyFont="1" applyFill="1" applyBorder="1" applyProtection="1"/>
    <xf numFmtId="0" fontId="0" fillId="13" borderId="21" xfId="0" applyFill="1" applyBorder="1" applyProtection="1"/>
    <xf numFmtId="0" fontId="20" fillId="13" borderId="0" xfId="0" applyFont="1" applyFill="1" applyBorder="1" applyAlignment="1" applyProtection="1">
      <alignment horizontal="center"/>
    </xf>
    <xf numFmtId="0" fontId="0" fillId="13" borderId="0" xfId="0" applyFill="1" applyBorder="1" applyProtection="1"/>
    <xf numFmtId="0" fontId="5" fillId="13" borderId="0" xfId="0" applyFont="1" applyFill="1" applyBorder="1" applyProtection="1"/>
    <xf numFmtId="0" fontId="17" fillId="13" borderId="0" xfId="0" applyFont="1" applyFill="1" applyBorder="1" applyProtection="1"/>
    <xf numFmtId="0" fontId="14" fillId="15" borderId="14" xfId="0" applyFont="1" applyFill="1" applyBorder="1" applyAlignment="1" applyProtection="1">
      <alignment horizontal="center" vertical="center" wrapText="1"/>
    </xf>
    <xf numFmtId="0" fontId="0" fillId="13" borderId="13" xfId="0" applyFill="1" applyBorder="1" applyProtection="1"/>
    <xf numFmtId="0" fontId="0" fillId="13" borderId="11" xfId="0" applyFill="1" applyBorder="1" applyProtection="1"/>
    <xf numFmtId="0" fontId="0" fillId="13" borderId="22" xfId="0" applyFill="1" applyBorder="1" applyProtection="1"/>
    <xf numFmtId="0" fontId="19" fillId="16" borderId="22" xfId="0" applyFont="1" applyFill="1" applyBorder="1" applyProtection="1"/>
    <xf numFmtId="0" fontId="19" fillId="17" borderId="22" xfId="0" applyFont="1" applyFill="1" applyBorder="1" applyProtection="1"/>
    <xf numFmtId="0" fontId="19" fillId="18" borderId="12" xfId="0" applyFont="1" applyFill="1" applyBorder="1" applyAlignment="1" applyProtection="1">
      <alignment horizontal="center"/>
    </xf>
    <xf numFmtId="0" fontId="22" fillId="12" borderId="9" xfId="0" applyFont="1" applyFill="1" applyBorder="1" applyAlignment="1" applyProtection="1">
      <alignment horizontal="left"/>
    </xf>
    <xf numFmtId="0" fontId="3" fillId="12" borderId="17" xfId="0" applyFont="1" applyFill="1" applyBorder="1" applyProtection="1"/>
    <xf numFmtId="0" fontId="3" fillId="12" borderId="17" xfId="0" applyFont="1" applyFill="1" applyBorder="1" applyAlignment="1" applyProtection="1">
      <alignment horizontal="left"/>
    </xf>
    <xf numFmtId="0" fontId="3" fillId="12" borderId="10" xfId="0" applyFont="1" applyFill="1" applyBorder="1" applyAlignment="1" applyProtection="1">
      <alignment horizontal="left"/>
    </xf>
    <xf numFmtId="0" fontId="5" fillId="12" borderId="0" xfId="0" applyFont="1" applyFill="1" applyBorder="1" applyProtection="1"/>
    <xf numFmtId="0" fontId="3" fillId="12" borderId="0" xfId="0" applyFont="1" applyFill="1" applyBorder="1" applyProtection="1"/>
    <xf numFmtId="0" fontId="17" fillId="12" borderId="0" xfId="0" applyFont="1" applyFill="1" applyBorder="1" applyAlignment="1" applyProtection="1">
      <alignment horizontal="center"/>
    </xf>
    <xf numFmtId="0" fontId="3" fillId="12" borderId="0" xfId="0" applyFont="1" applyFill="1" applyBorder="1" applyAlignment="1" applyProtection="1">
      <alignment horizontal="left"/>
    </xf>
    <xf numFmtId="0" fontId="3" fillId="12" borderId="13" xfId="0" applyFont="1" applyFill="1" applyBorder="1" applyAlignment="1" applyProtection="1">
      <alignment horizontal="left"/>
    </xf>
    <xf numFmtId="0" fontId="2" fillId="12" borderId="21" xfId="0" applyFont="1" applyFill="1" applyBorder="1" applyAlignment="1" applyProtection="1">
      <alignment horizontal="center" vertical="center" wrapText="1"/>
    </xf>
    <xf numFmtId="0" fontId="20" fillId="12" borderId="0" xfId="0" applyFont="1" applyFill="1" applyBorder="1" applyAlignment="1" applyProtection="1">
      <alignment horizontal="center"/>
    </xf>
    <xf numFmtId="0" fontId="4" fillId="12" borderId="0" xfId="0" applyFont="1" applyFill="1" applyBorder="1" applyProtection="1"/>
    <xf numFmtId="0" fontId="2" fillId="12" borderId="11" xfId="0" applyFont="1" applyFill="1" applyBorder="1" applyAlignment="1" applyProtection="1">
      <alignment horizontal="center" vertical="center" wrapText="1"/>
    </xf>
    <xf numFmtId="0" fontId="14" fillId="12" borderId="14" xfId="0" applyFont="1" applyFill="1" applyBorder="1" applyAlignment="1" applyProtection="1">
      <alignment horizontal="center" vertical="center" wrapText="1"/>
    </xf>
    <xf numFmtId="0" fontId="4" fillId="12" borderId="22" xfId="0" applyFont="1" applyFill="1" applyBorder="1" applyProtection="1"/>
    <xf numFmtId="0" fontId="5" fillId="12" borderId="22" xfId="0" applyFont="1" applyFill="1" applyBorder="1" applyProtection="1"/>
    <xf numFmtId="0" fontId="3" fillId="12" borderId="22" xfId="0" applyFont="1" applyFill="1" applyBorder="1" applyProtection="1"/>
    <xf numFmtId="0" fontId="3" fillId="12" borderId="12" xfId="0" applyFont="1" applyFill="1" applyBorder="1" applyProtection="1"/>
    <xf numFmtId="0" fontId="0" fillId="12" borderId="13" xfId="0" applyFill="1" applyBorder="1" applyProtection="1"/>
    <xf numFmtId="0" fontId="21" fillId="12" borderId="0" xfId="0" applyFont="1" applyFill="1" applyBorder="1" applyAlignment="1" applyProtection="1">
      <alignment horizontal="center"/>
    </xf>
    <xf numFmtId="0" fontId="0" fillId="12" borderId="12" xfId="0" applyFill="1" applyBorder="1" applyProtection="1"/>
    <xf numFmtId="0" fontId="0" fillId="12" borderId="10" xfId="0" applyFill="1" applyBorder="1" applyAlignment="1" applyProtection="1">
      <alignment vertical="center"/>
    </xf>
    <xf numFmtId="0" fontId="0" fillId="12" borderId="13" xfId="0" applyFill="1" applyBorder="1" applyAlignment="1" applyProtection="1">
      <alignment vertical="center"/>
    </xf>
    <xf numFmtId="0" fontId="3" fillId="12" borderId="13" xfId="0" applyFont="1" applyFill="1" applyBorder="1" applyProtection="1"/>
    <xf numFmtId="0" fontId="0" fillId="12" borderId="11" xfId="0" applyFill="1" applyBorder="1" applyProtection="1"/>
    <xf numFmtId="0" fontId="3" fillId="19" borderId="0" xfId="0" applyFont="1" applyFill="1" applyBorder="1" applyAlignment="1" applyProtection="1">
      <alignment horizontal="left"/>
    </xf>
    <xf numFmtId="0" fontId="0" fillId="14" borderId="0" xfId="0" applyFill="1" applyBorder="1" applyProtection="1"/>
    <xf numFmtId="0" fontId="3" fillId="19" borderId="0" xfId="0" applyFont="1" applyFill="1" applyBorder="1" applyProtection="1"/>
    <xf numFmtId="0" fontId="17" fillId="13" borderId="0" xfId="0" applyFont="1" applyFill="1" applyBorder="1" applyAlignment="1" applyProtection="1">
      <alignment horizontal="center"/>
    </xf>
    <xf numFmtId="0" fontId="0" fillId="19" borderId="0" xfId="0" applyFill="1" applyBorder="1" applyProtection="1"/>
    <xf numFmtId="0" fontId="4" fillId="19" borderId="0" xfId="0" applyFont="1" applyFill="1" applyBorder="1" applyProtection="1"/>
    <xf numFmtId="0" fontId="19" fillId="16" borderId="0" xfId="0" applyFont="1" applyFill="1" applyBorder="1" applyProtection="1"/>
    <xf numFmtId="0" fontId="19" fillId="17" borderId="0" xfId="0" applyFont="1" applyFill="1" applyBorder="1" applyProtection="1"/>
    <xf numFmtId="0" fontId="19" fillId="18" borderId="0" xfId="0" applyFont="1" applyFill="1" applyBorder="1" applyAlignment="1" applyProtection="1">
      <alignment horizontal="center"/>
    </xf>
    <xf numFmtId="0" fontId="5" fillId="14" borderId="0" xfId="0" applyFont="1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center"/>
    </xf>
    <xf numFmtId="0" fontId="23" fillId="0" borderId="9" xfId="0" applyFont="1" applyBorder="1" applyProtection="1"/>
    <xf numFmtId="0" fontId="0" fillId="2" borderId="17" xfId="0" applyFill="1" applyBorder="1" applyProtection="1"/>
    <xf numFmtId="0" fontId="0" fillId="0" borderId="10" xfId="0" applyFill="1" applyBorder="1" applyAlignment="1" applyProtection="1">
      <alignment horizontal="left"/>
    </xf>
    <xf numFmtId="0" fontId="0" fillId="19" borderId="13" xfId="0" applyFill="1" applyBorder="1" applyAlignment="1" applyProtection="1">
      <alignment vertical="center"/>
    </xf>
    <xf numFmtId="0" fontId="3" fillId="19" borderId="13" xfId="0" applyFont="1" applyFill="1" applyBorder="1" applyAlignment="1" applyProtection="1">
      <alignment horizontal="left"/>
    </xf>
    <xf numFmtId="0" fontId="0" fillId="19" borderId="13" xfId="0" applyFill="1" applyBorder="1" applyProtection="1"/>
    <xf numFmtId="0" fontId="2" fillId="19" borderId="21" xfId="0" applyFont="1" applyFill="1" applyBorder="1" applyAlignment="1" applyProtection="1">
      <alignment horizontal="center" vertical="center" wrapText="1"/>
    </xf>
    <xf numFmtId="0" fontId="2" fillId="19" borderId="11" xfId="0" applyFont="1" applyFill="1" applyBorder="1" applyAlignment="1" applyProtection="1">
      <alignment horizontal="center" vertical="center" wrapText="1"/>
    </xf>
    <xf numFmtId="0" fontId="4" fillId="19" borderId="22" xfId="0" applyFont="1" applyFill="1" applyBorder="1" applyProtection="1"/>
    <xf numFmtId="0" fontId="5" fillId="14" borderId="22" xfId="0" applyFont="1" applyFill="1" applyBorder="1" applyProtection="1"/>
    <xf numFmtId="0" fontId="3" fillId="19" borderId="22" xfId="0" applyFont="1" applyFill="1" applyBorder="1" applyProtection="1"/>
    <xf numFmtId="0" fontId="3" fillId="19" borderId="22" xfId="0" applyFont="1" applyFill="1" applyBorder="1" applyAlignment="1" applyProtection="1">
      <alignment horizontal="left"/>
    </xf>
    <xf numFmtId="0" fontId="0" fillId="19" borderId="12" xfId="0" applyFill="1" applyBorder="1" applyProtection="1"/>
    <xf numFmtId="0" fontId="23" fillId="19" borderId="9" xfId="0" applyFont="1" applyFill="1" applyBorder="1" applyProtection="1"/>
    <xf numFmtId="0" fontId="2" fillId="14" borderId="17" xfId="0" applyFont="1" applyFill="1" applyBorder="1" applyAlignment="1" applyProtection="1">
      <alignment horizontal="center" vertical="center" wrapText="1"/>
    </xf>
    <xf numFmtId="0" fontId="0" fillId="14" borderId="17" xfId="0" applyFill="1" applyBorder="1" applyProtection="1"/>
    <xf numFmtId="0" fontId="5" fillId="14" borderId="17" xfId="0" applyFont="1" applyFill="1" applyBorder="1" applyProtection="1"/>
    <xf numFmtId="0" fontId="0" fillId="14" borderId="10" xfId="0" applyFill="1" applyBorder="1" applyProtection="1"/>
    <xf numFmtId="0" fontId="0" fillId="13" borderId="22" xfId="0" applyFill="1" applyBorder="1" applyAlignment="1" applyProtection="1">
      <alignment horizontal="center"/>
    </xf>
    <xf numFmtId="0" fontId="3" fillId="19" borderId="17" xfId="0" applyFont="1" applyFill="1" applyBorder="1" applyAlignment="1" applyProtection="1">
      <alignment horizontal="center"/>
    </xf>
    <xf numFmtId="0" fontId="3" fillId="19" borderId="17" xfId="0" applyFont="1" applyFill="1" applyBorder="1" applyProtection="1"/>
    <xf numFmtId="0" fontId="3" fillId="19" borderId="17" xfId="0" applyFont="1" applyFill="1" applyBorder="1" applyAlignment="1" applyProtection="1">
      <alignment horizontal="left"/>
    </xf>
    <xf numFmtId="0" fontId="3" fillId="19" borderId="10" xfId="0" applyFont="1" applyFill="1" applyBorder="1" applyProtection="1"/>
    <xf numFmtId="0" fontId="3" fillId="19" borderId="13" xfId="0" applyFont="1" applyFill="1" applyBorder="1" applyProtection="1"/>
    <xf numFmtId="0" fontId="0" fillId="14" borderId="22" xfId="0" applyFill="1" applyBorder="1" applyProtection="1"/>
    <xf numFmtId="0" fontId="0" fillId="14" borderId="12" xfId="0" applyFill="1" applyBorder="1" applyProtection="1"/>
    <xf numFmtId="0" fontId="6" fillId="2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24" fillId="2" borderId="19" xfId="0" applyFont="1" applyFill="1" applyBorder="1" applyAlignment="1" applyProtection="1">
      <alignment horizontal="center"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24" fillId="2" borderId="20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8" fillId="8" borderId="18" xfId="0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</xf>
    <xf numFmtId="0" fontId="8" fillId="0" borderId="2" xfId="0" applyFont="1" applyFill="1" applyBorder="1" applyAlignment="1" applyProtection="1">
      <alignment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/>
    </xf>
    <xf numFmtId="0" fontId="8" fillId="0" borderId="20" xfId="0" applyFont="1" applyFill="1" applyBorder="1" applyAlignment="1" applyProtection="1">
      <alignment vertical="center" wrapText="1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/>
    </xf>
    <xf numFmtId="0" fontId="14" fillId="3" borderId="20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8" fillId="7" borderId="20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vertical="top" wrapText="1"/>
    </xf>
    <xf numFmtId="0" fontId="6" fillId="4" borderId="0" xfId="0" applyFont="1" applyFill="1" applyBorder="1" applyProtection="1"/>
    <xf numFmtId="0" fontId="8" fillId="8" borderId="18" xfId="0" applyFont="1" applyFill="1" applyBorder="1" applyAlignment="1" applyProtection="1">
      <alignment horizontal="left" vertical="center" wrapText="1"/>
    </xf>
    <xf numFmtId="0" fontId="0" fillId="0" borderId="18" xfId="0" applyBorder="1" applyProtection="1"/>
    <xf numFmtId="0" fontId="8" fillId="7" borderId="18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left" vertical="center" wrapText="1"/>
    </xf>
    <xf numFmtId="0" fontId="0" fillId="0" borderId="2" xfId="0" applyBorder="1" applyProtection="1"/>
    <xf numFmtId="0" fontId="0" fillId="0" borderId="20" xfId="0" applyBorder="1" applyProtection="1"/>
    <xf numFmtId="0" fontId="8" fillId="7" borderId="2" xfId="0" applyFont="1" applyFill="1" applyBorder="1" applyAlignment="1" applyProtection="1">
      <alignment horizontal="left" vertical="center" wrapText="1"/>
    </xf>
    <xf numFmtId="0" fontId="8" fillId="7" borderId="20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center" vertical="center" textRotation="90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vertical="center" wrapText="1"/>
    </xf>
    <xf numFmtId="0" fontId="14" fillId="3" borderId="32" xfId="0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horizontal="left" vertical="center" wrapText="1"/>
    </xf>
    <xf numFmtId="0" fontId="14" fillId="3" borderId="32" xfId="0" applyFont="1" applyFill="1" applyBorder="1" applyAlignment="1" applyProtection="1">
      <alignment horizontal="center" vertical="center" wrapText="1"/>
    </xf>
    <xf numFmtId="0" fontId="0" fillId="0" borderId="32" xfId="0" applyBorder="1" applyProtection="1"/>
    <xf numFmtId="0" fontId="14" fillId="3" borderId="33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Protection="1"/>
    <xf numFmtId="0" fontId="14" fillId="3" borderId="18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0" borderId="0" xfId="0" applyFont="1" applyAlignment="1">
      <alignment horizontal="center"/>
    </xf>
    <xf numFmtId="0" fontId="28" fillId="0" borderId="0" xfId="0" applyFont="1" applyBorder="1" applyProtection="1"/>
    <xf numFmtId="0" fontId="29" fillId="2" borderId="0" xfId="0" applyFont="1" applyFill="1" applyBorder="1" applyProtection="1"/>
    <xf numFmtId="0" fontId="30" fillId="0" borderId="0" xfId="0" applyFont="1" applyProtection="1"/>
    <xf numFmtId="0" fontId="31" fillId="6" borderId="0" xfId="0" applyFont="1" applyFill="1" applyBorder="1" applyAlignment="1" applyProtection="1">
      <alignment vertical="top" wrapText="1"/>
    </xf>
    <xf numFmtId="0" fontId="32" fillId="4" borderId="0" xfId="0" applyFont="1" applyFill="1" applyBorder="1" applyProtection="1"/>
    <xf numFmtId="0" fontId="33" fillId="0" borderId="0" xfId="0" applyFont="1" applyAlignment="1">
      <alignment horizontal="center"/>
    </xf>
    <xf numFmtId="0" fontId="28" fillId="0" borderId="0" xfId="0" applyFont="1" applyFill="1" applyBorder="1" applyProtection="1"/>
    <xf numFmtId="0" fontId="29" fillId="0" borderId="0" xfId="0" applyFont="1" applyFill="1" applyBorder="1" applyProtection="1"/>
    <xf numFmtId="0" fontId="28" fillId="2" borderId="0" xfId="0" applyFont="1" applyFill="1" applyBorder="1" applyAlignment="1" applyProtection="1">
      <alignment wrapText="1"/>
    </xf>
    <xf numFmtId="0" fontId="35" fillId="2" borderId="0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horizontal="left"/>
    </xf>
    <xf numFmtId="0" fontId="38" fillId="2" borderId="0" xfId="0" applyFont="1" applyFill="1" applyBorder="1" applyProtection="1"/>
    <xf numFmtId="0" fontId="34" fillId="0" borderId="0" xfId="0" applyFont="1" applyBorder="1" applyProtection="1"/>
    <xf numFmtId="0" fontId="40" fillId="0" borderId="1" xfId="0" applyFont="1" applyFill="1" applyBorder="1" applyAlignment="1" applyProtection="1">
      <alignment horizontal="center" vertical="center" wrapText="1"/>
    </xf>
    <xf numFmtId="0" fontId="40" fillId="0" borderId="2" xfId="0" applyFont="1" applyFill="1" applyBorder="1" applyAlignment="1" applyProtection="1">
      <alignment vertical="center" wrapText="1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0" fillId="8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/>
    </xf>
    <xf numFmtId="0" fontId="42" fillId="12" borderId="9" xfId="0" applyFont="1" applyFill="1" applyBorder="1" applyAlignment="1" applyProtection="1">
      <alignment horizontal="left"/>
    </xf>
    <xf numFmtId="0" fontId="43" fillId="12" borderId="17" xfId="0" applyFont="1" applyFill="1" applyBorder="1" applyProtection="1"/>
    <xf numFmtId="0" fontId="43" fillId="12" borderId="17" xfId="0" applyFont="1" applyFill="1" applyBorder="1" applyAlignment="1" applyProtection="1">
      <alignment horizontal="left"/>
    </xf>
    <xf numFmtId="0" fontId="43" fillId="12" borderId="10" xfId="0" applyFont="1" applyFill="1" applyBorder="1" applyAlignment="1" applyProtection="1">
      <alignment horizontal="left"/>
    </xf>
    <xf numFmtId="0" fontId="43" fillId="0" borderId="0" xfId="0" applyFont="1" applyFill="1" applyBorder="1" applyAlignment="1" applyProtection="1">
      <alignment horizontal="left"/>
    </xf>
    <xf numFmtId="0" fontId="43" fillId="0" borderId="0" xfId="0" applyFont="1" applyFill="1" applyBorder="1" applyProtection="1"/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8" xfId="0" applyFont="1" applyFill="1" applyBorder="1" applyAlignment="1" applyProtection="1">
      <alignment vertical="center" wrapText="1"/>
    </xf>
    <xf numFmtId="0" fontId="41" fillId="3" borderId="18" xfId="0" applyFont="1" applyFill="1" applyBorder="1" applyAlignment="1" applyProtection="1">
      <alignment horizontal="center" vertical="center" wrapText="1"/>
      <protection locked="0"/>
    </xf>
    <xf numFmtId="0" fontId="40" fillId="8" borderId="18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/>
    </xf>
    <xf numFmtId="0" fontId="45" fillId="2" borderId="19" xfId="0" applyFont="1" applyFill="1" applyBorder="1" applyAlignment="1" applyProtection="1">
      <alignment horizontal="center" vertical="center" wrapText="1"/>
    </xf>
    <xf numFmtId="0" fontId="39" fillId="2" borderId="0" xfId="0" applyFont="1" applyFill="1" applyBorder="1" applyAlignment="1" applyProtection="1">
      <alignment horizontal="center" vertical="center" wrapText="1"/>
    </xf>
    <xf numFmtId="0" fontId="43" fillId="12" borderId="21" xfId="0" applyFont="1" applyFill="1" applyBorder="1" applyProtection="1"/>
    <xf numFmtId="0" fontId="46" fillId="12" borderId="0" xfId="0" applyFont="1" applyFill="1" applyBorder="1" applyAlignment="1" applyProtection="1">
      <alignment horizontal="center"/>
    </xf>
    <xf numFmtId="0" fontId="29" fillId="12" borderId="0" xfId="0" applyFont="1" applyFill="1" applyBorder="1" applyProtection="1"/>
    <xf numFmtId="0" fontId="28" fillId="12" borderId="0" xfId="0" applyFont="1" applyFill="1" applyBorder="1" applyProtection="1"/>
    <xf numFmtId="0" fontId="34" fillId="12" borderId="0" xfId="0" applyFont="1" applyFill="1" applyBorder="1" applyAlignment="1" applyProtection="1">
      <alignment horizontal="center"/>
    </xf>
    <xf numFmtId="0" fontId="43" fillId="12" borderId="0" xfId="0" applyFont="1" applyFill="1" applyBorder="1" applyAlignment="1" applyProtection="1">
      <alignment horizontal="left"/>
    </xf>
    <xf numFmtId="0" fontId="28" fillId="12" borderId="13" xfId="0" applyFont="1" applyFill="1" applyBorder="1" applyProtection="1"/>
    <xf numFmtId="0" fontId="40" fillId="7" borderId="18" xfId="0" applyFont="1" applyFill="1" applyBorder="1" applyAlignment="1" applyProtection="1">
      <alignment horizontal="center" vertical="center" wrapText="1"/>
    </xf>
    <xf numFmtId="0" fontId="41" fillId="3" borderId="18" xfId="0" applyFont="1" applyFill="1" applyBorder="1" applyAlignment="1" applyProtection="1">
      <alignment horizontal="center" vertical="center" wrapText="1"/>
    </xf>
    <xf numFmtId="0" fontId="45" fillId="2" borderId="18" xfId="0" applyFont="1" applyFill="1" applyBorder="1" applyAlignment="1" applyProtection="1">
      <alignment horizontal="center" vertical="center" wrapText="1"/>
    </xf>
    <xf numFmtId="0" fontId="41" fillId="3" borderId="14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/>
    </xf>
    <xf numFmtId="0" fontId="43" fillId="12" borderId="0" xfId="0" applyFont="1" applyFill="1" applyBorder="1" applyProtection="1"/>
    <xf numFmtId="0" fontId="40" fillId="0" borderId="3" xfId="0" applyFont="1" applyFill="1" applyBorder="1" applyAlignment="1" applyProtection="1">
      <alignment horizontal="center" vertical="center" wrapText="1"/>
    </xf>
    <xf numFmtId="0" fontId="40" fillId="0" borderId="20" xfId="0" applyFont="1" applyFill="1" applyBorder="1" applyAlignment="1" applyProtection="1">
      <alignment vertical="center" wrapText="1"/>
    </xf>
    <xf numFmtId="0" fontId="41" fillId="3" borderId="20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/>
    </xf>
    <xf numFmtId="0" fontId="41" fillId="3" borderId="20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 vertical="center" wrapText="1"/>
    </xf>
    <xf numFmtId="0" fontId="40" fillId="7" borderId="2" xfId="0" applyFont="1" applyFill="1" applyBorder="1" applyAlignment="1" applyProtection="1">
      <alignment horizontal="center" vertical="center" wrapText="1"/>
    </xf>
    <xf numFmtId="0" fontId="41" fillId="3" borderId="2" xfId="0" applyFont="1" applyFill="1" applyBorder="1" applyAlignment="1" applyProtection="1">
      <alignment horizontal="center" vertical="center" wrapText="1"/>
    </xf>
    <xf numFmtId="0" fontId="45" fillId="2" borderId="2" xfId="0" applyFont="1" applyFill="1" applyBorder="1" applyAlignment="1" applyProtection="1">
      <alignment horizontal="center" vertical="center" wrapText="1"/>
    </xf>
    <xf numFmtId="0" fontId="44" fillId="12" borderId="21" xfId="0" applyFont="1" applyFill="1" applyBorder="1" applyAlignment="1" applyProtection="1">
      <alignment horizontal="center" vertical="center" wrapText="1"/>
    </xf>
    <xf numFmtId="0" fontId="47" fillId="12" borderId="0" xfId="0" applyFont="1" applyFill="1" applyBorder="1" applyAlignment="1" applyProtection="1">
      <alignment horizontal="center"/>
    </xf>
    <xf numFmtId="0" fontId="48" fillId="12" borderId="0" xfId="0" applyFont="1" applyFill="1" applyBorder="1" applyProtection="1"/>
    <xf numFmtId="0" fontId="49" fillId="16" borderId="22" xfId="0" applyFont="1" applyFill="1" applyBorder="1" applyProtection="1"/>
    <xf numFmtId="0" fontId="49" fillId="17" borderId="22" xfId="0" applyFont="1" applyFill="1" applyBorder="1" applyProtection="1"/>
    <xf numFmtId="0" fontId="49" fillId="18" borderId="12" xfId="0" applyFont="1" applyFill="1" applyBorder="1" applyAlignment="1" applyProtection="1">
      <alignment horizontal="center"/>
    </xf>
    <xf numFmtId="0" fontId="44" fillId="12" borderId="11" xfId="0" applyFont="1" applyFill="1" applyBorder="1" applyAlignment="1" applyProtection="1">
      <alignment horizontal="center" vertical="center" wrapText="1"/>
    </xf>
    <xf numFmtId="0" fontId="41" fillId="12" borderId="14" xfId="0" applyFont="1" applyFill="1" applyBorder="1" applyAlignment="1" applyProtection="1">
      <alignment horizontal="center" vertical="center" wrapText="1"/>
    </xf>
    <xf numFmtId="0" fontId="48" fillId="12" borderId="22" xfId="0" applyFont="1" applyFill="1" applyBorder="1" applyProtection="1"/>
    <xf numFmtId="0" fontId="29" fillId="12" borderId="22" xfId="0" applyFont="1" applyFill="1" applyBorder="1" applyProtection="1"/>
    <xf numFmtId="0" fontId="43" fillId="12" borderId="22" xfId="0" applyFont="1" applyFill="1" applyBorder="1" applyProtection="1"/>
    <xf numFmtId="0" fontId="28" fillId="12" borderId="12" xfId="0" applyFont="1" applyFill="1" applyBorder="1" applyProtection="1"/>
    <xf numFmtId="0" fontId="44" fillId="0" borderId="0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Protection="1"/>
    <xf numFmtId="0" fontId="44" fillId="2" borderId="0" xfId="0" applyFont="1" applyFill="1" applyBorder="1" applyAlignment="1" applyProtection="1">
      <alignment horizontal="left" vertical="center" wrapText="1"/>
    </xf>
    <xf numFmtId="0" fontId="28" fillId="12" borderId="10" xfId="0" applyFont="1" applyFill="1" applyBorder="1" applyAlignment="1" applyProtection="1">
      <alignment vertical="center"/>
    </xf>
    <xf numFmtId="0" fontId="28" fillId="2" borderId="8" xfId="0" applyFont="1" applyFill="1" applyBorder="1" applyProtection="1"/>
    <xf numFmtId="0" fontId="42" fillId="0" borderId="9" xfId="0" applyFont="1" applyFill="1" applyBorder="1" applyAlignment="1" applyProtection="1">
      <alignment horizontal="left"/>
    </xf>
    <xf numFmtId="0" fontId="28" fillId="0" borderId="17" xfId="0" applyFont="1" applyBorder="1" applyProtection="1"/>
    <xf numFmtId="0" fontId="28" fillId="0" borderId="10" xfId="0" applyFont="1" applyBorder="1" applyProtection="1"/>
    <xf numFmtId="0" fontId="28" fillId="12" borderId="13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6" fillId="13" borderId="0" xfId="0" applyFont="1" applyFill="1" applyBorder="1" applyAlignment="1" applyProtection="1">
      <alignment horizontal="center"/>
    </xf>
    <xf numFmtId="0" fontId="29" fillId="14" borderId="0" xfId="0" applyFont="1" applyFill="1" applyBorder="1" applyProtection="1"/>
    <xf numFmtId="0" fontId="34" fillId="12" borderId="0" xfId="0" applyFont="1" applyFill="1" applyBorder="1" applyProtection="1"/>
    <xf numFmtId="0" fontId="34" fillId="12" borderId="13" xfId="0" applyFont="1" applyFill="1" applyBorder="1" applyProtection="1"/>
    <xf numFmtId="0" fontId="43" fillId="12" borderId="13" xfId="0" applyFont="1" applyFill="1" applyBorder="1" applyProtection="1"/>
    <xf numFmtId="0" fontId="40" fillId="7" borderId="20" xfId="0" applyFont="1" applyFill="1" applyBorder="1" applyAlignment="1" applyProtection="1">
      <alignment horizontal="center" vertical="center" wrapText="1"/>
    </xf>
    <xf numFmtId="0" fontId="34" fillId="13" borderId="13" xfId="0" applyFont="1" applyFill="1" applyBorder="1" applyProtection="1"/>
    <xf numFmtId="0" fontId="28" fillId="13" borderId="21" xfId="0" applyFont="1" applyFill="1" applyBorder="1" applyProtection="1"/>
    <xf numFmtId="0" fontId="28" fillId="13" borderId="0" xfId="0" applyFont="1" applyFill="1" applyBorder="1" applyProtection="1"/>
    <xf numFmtId="0" fontId="29" fillId="13" borderId="0" xfId="0" applyFont="1" applyFill="1" applyBorder="1" applyProtection="1"/>
    <xf numFmtId="0" fontId="34" fillId="13" borderId="0" xfId="0" applyFont="1" applyFill="1" applyBorder="1" applyProtection="1"/>
    <xf numFmtId="0" fontId="28" fillId="12" borderId="11" xfId="0" applyFont="1" applyFill="1" applyBorder="1" applyProtection="1"/>
    <xf numFmtId="0" fontId="41" fillId="15" borderId="14" xfId="0" applyFont="1" applyFill="1" applyBorder="1" applyAlignment="1" applyProtection="1">
      <alignment horizontal="center" vertical="center" wrapText="1"/>
    </xf>
    <xf numFmtId="0" fontId="28" fillId="13" borderId="13" xfId="0" applyFont="1" applyFill="1" applyBorder="1" applyProtection="1"/>
    <xf numFmtId="0" fontId="44" fillId="2" borderId="7" xfId="0" applyFont="1" applyFill="1" applyBorder="1" applyAlignment="1" applyProtection="1">
      <alignment vertical="center" wrapText="1"/>
    </xf>
    <xf numFmtId="0" fontId="50" fillId="2" borderId="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Protection="1"/>
    <xf numFmtId="0" fontId="28" fillId="13" borderId="22" xfId="0" applyFont="1" applyFill="1" applyBorder="1" applyProtection="1"/>
    <xf numFmtId="0" fontId="33" fillId="2" borderId="0" xfId="0" applyFont="1" applyFill="1" applyBorder="1" applyAlignment="1" applyProtection="1">
      <alignment wrapText="1"/>
    </xf>
    <xf numFmtId="0" fontId="44" fillId="2" borderId="0" xfId="0" applyFont="1" applyFill="1" applyBorder="1" applyAlignment="1" applyProtection="1">
      <alignment vertical="top" wrapText="1"/>
    </xf>
    <xf numFmtId="0" fontId="28" fillId="2" borderId="0" xfId="0" applyFont="1" applyFill="1" applyBorder="1" applyAlignment="1" applyProtection="1">
      <alignment horizontal="left"/>
    </xf>
    <xf numFmtId="0" fontId="43" fillId="12" borderId="13" xfId="0" applyFont="1" applyFill="1" applyBorder="1" applyAlignment="1" applyProtection="1">
      <alignment horizontal="left"/>
    </xf>
    <xf numFmtId="0" fontId="43" fillId="12" borderId="12" xfId="0" applyFont="1" applyFill="1" applyBorder="1" applyProtection="1"/>
    <xf numFmtId="0" fontId="28" fillId="0" borderId="8" xfId="0" applyFont="1" applyBorder="1" applyProtection="1"/>
    <xf numFmtId="0" fontId="48" fillId="0" borderId="0" xfId="0" applyFont="1" applyFill="1" applyBorder="1" applyAlignment="1" applyProtection="1">
      <alignment horizontal="center"/>
    </xf>
    <xf numFmtId="0" fontId="28" fillId="10" borderId="0" xfId="0" applyFont="1" applyFill="1" applyBorder="1" applyProtection="1"/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14" fillId="15" borderId="0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vertical="center" wrapText="1"/>
    </xf>
    <xf numFmtId="0" fontId="14" fillId="3" borderId="41" xfId="0" applyFont="1" applyFill="1" applyBorder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/>
    </xf>
    <xf numFmtId="0" fontId="8" fillId="0" borderId="43" xfId="0" applyFont="1" applyFill="1" applyBorder="1" applyAlignment="1" applyProtection="1">
      <alignment vertical="center" wrapText="1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8" fillId="7" borderId="43" xfId="0" applyFont="1" applyFill="1" applyBorder="1" applyAlignment="1" applyProtection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64" fontId="0" fillId="5" borderId="0" xfId="0" applyNumberFormat="1" applyFill="1" applyBorder="1" applyAlignment="1" applyProtection="1">
      <alignment horizontal="left"/>
    </xf>
    <xf numFmtId="3" fontId="0" fillId="5" borderId="0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41" fillId="3" borderId="6" xfId="0" applyFont="1" applyFill="1" applyBorder="1" applyAlignment="1" applyProtection="1">
      <alignment horizontal="center" vertical="center" wrapText="1"/>
    </xf>
    <xf numFmtId="0" fontId="41" fillId="3" borderId="7" xfId="0" applyFont="1" applyFill="1" applyBorder="1" applyAlignment="1" applyProtection="1">
      <alignment horizontal="center" vertical="center" wrapText="1"/>
    </xf>
    <xf numFmtId="0" fontId="41" fillId="3" borderId="23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 textRotation="90" wrapText="1"/>
    </xf>
    <xf numFmtId="0" fontId="39" fillId="0" borderId="28" xfId="0" applyFont="1" applyFill="1" applyBorder="1" applyAlignment="1" applyProtection="1">
      <alignment horizontal="center" vertical="center" textRotation="90" wrapText="1"/>
    </xf>
    <xf numFmtId="0" fontId="39" fillId="0" borderId="29" xfId="0" applyFont="1" applyFill="1" applyBorder="1" applyAlignment="1" applyProtection="1">
      <alignment horizontal="center" vertical="center" textRotation="90" wrapText="1"/>
    </xf>
    <xf numFmtId="0" fontId="41" fillId="3" borderId="18" xfId="0" applyFont="1" applyFill="1" applyBorder="1" applyAlignment="1" applyProtection="1">
      <alignment horizontal="center" vertical="center" wrapText="1"/>
    </xf>
    <xf numFmtId="0" fontId="41" fillId="3" borderId="2" xfId="0" applyFont="1" applyFill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</xf>
    <xf numFmtId="0" fontId="17" fillId="20" borderId="18" xfId="0" applyFont="1" applyFill="1" applyBorder="1" applyAlignment="1" applyProtection="1">
      <alignment horizontal="left"/>
      <protection locked="0"/>
    </xf>
    <xf numFmtId="0" fontId="28" fillId="20" borderId="18" xfId="0" applyFont="1" applyFill="1" applyBorder="1" applyAlignment="1" applyProtection="1">
      <alignment horizontal="left"/>
      <protection locked="0"/>
    </xf>
    <xf numFmtId="0" fontId="34" fillId="20" borderId="18" xfId="0" applyFont="1" applyFill="1" applyBorder="1" applyAlignment="1" applyProtection="1">
      <alignment horizontal="left"/>
      <protection locked="0"/>
    </xf>
    <xf numFmtId="0" fontId="37" fillId="0" borderId="6" xfId="0" applyFont="1" applyBorder="1" applyAlignment="1" applyProtection="1">
      <alignment horizontal="center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0" fontId="45" fillId="2" borderId="0" xfId="0" applyFont="1" applyFill="1" applyBorder="1" applyAlignment="1" applyProtection="1">
      <alignment vertical="top" wrapText="1"/>
    </xf>
    <xf numFmtId="0" fontId="44" fillId="2" borderId="0" xfId="0" applyFont="1" applyFill="1" applyBorder="1" applyAlignment="1" applyProtection="1">
      <alignment vertical="top" wrapText="1"/>
    </xf>
    <xf numFmtId="0" fontId="41" fillId="3" borderId="24" xfId="0" applyFont="1" applyFill="1" applyBorder="1" applyAlignment="1" applyProtection="1">
      <alignment horizontal="center" vertical="center" wrapText="1"/>
    </xf>
    <xf numFmtId="0" fontId="41" fillId="3" borderId="25" xfId="0" applyFont="1" applyFill="1" applyBorder="1" applyAlignment="1" applyProtection="1">
      <alignment horizontal="center" vertical="center" wrapText="1"/>
    </xf>
    <xf numFmtId="0" fontId="41" fillId="3" borderId="26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/>
    </xf>
    <xf numFmtId="0" fontId="41" fillId="3" borderId="15" xfId="0" applyFont="1" applyFill="1" applyBorder="1" applyAlignment="1" applyProtection="1">
      <alignment horizontal="center" vertical="center" wrapText="1"/>
    </xf>
    <xf numFmtId="0" fontId="41" fillId="3" borderId="1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textRotation="90" wrapText="1"/>
    </xf>
    <xf numFmtId="0" fontId="7" fillId="0" borderId="28" xfId="0" applyFont="1" applyFill="1" applyBorder="1" applyAlignment="1" applyProtection="1">
      <alignment horizontal="center" vertical="center" textRotation="90" wrapText="1"/>
    </xf>
    <xf numFmtId="0" fontId="7" fillId="0" borderId="29" xfId="0" applyFont="1" applyFill="1" applyBorder="1" applyAlignment="1" applyProtection="1">
      <alignment horizontal="center" vertical="center" textRotation="90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</xf>
    <xf numFmtId="0" fontId="0" fillId="20" borderId="18" xfId="0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14" fillId="3" borderId="37" xfId="0" applyFont="1" applyFill="1" applyBorder="1" applyAlignment="1" applyProtection="1">
      <alignment horizontal="center" vertical="center" wrapText="1"/>
    </xf>
    <xf numFmtId="0" fontId="14" fillId="3" borderId="38" xfId="0" applyFont="1" applyFill="1" applyBorder="1" applyAlignment="1" applyProtection="1">
      <alignment horizontal="center" vertical="center" wrapText="1"/>
    </xf>
    <xf numFmtId="0" fontId="14" fillId="3" borderId="39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35" xfId="0" applyFont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 wrapText="1"/>
    </xf>
    <xf numFmtId="0" fontId="14" fillId="3" borderId="25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3" fillId="20" borderId="18" xfId="0" applyFont="1" applyFill="1" applyBorder="1" applyAlignment="1" applyProtection="1">
      <alignment horizontal="left"/>
      <protection locked="0"/>
    </xf>
    <xf numFmtId="0" fontId="7" fillId="0" borderId="40" xfId="0" applyFont="1" applyFill="1" applyBorder="1" applyAlignment="1" applyProtection="1">
      <alignment horizontal="center" vertical="center" textRotation="90" wrapText="1"/>
    </xf>
    <xf numFmtId="0" fontId="14" fillId="3" borderId="42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711"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1</xdr:row>
      <xdr:rowOff>132977</xdr:rowOff>
    </xdr:from>
    <xdr:to>
      <xdr:col>8</xdr:col>
      <xdr:colOff>751814</xdr:colOff>
      <xdr:row>5</xdr:row>
      <xdr:rowOff>69306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5003799" y="327710"/>
          <a:ext cx="675615" cy="850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211667</xdr:rowOff>
    </xdr:from>
    <xdr:to>
      <xdr:col>9</xdr:col>
      <xdr:colOff>745066</xdr:colOff>
      <xdr:row>6</xdr:row>
      <xdr:rowOff>7930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FBCAC9B6-D740-4175-8EA0-07664EAF1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80"/>
        <a:stretch/>
      </xdr:blipFill>
      <xdr:spPr bwMode="auto">
        <a:xfrm>
          <a:off x="4834467" y="406400"/>
          <a:ext cx="745066" cy="90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42334</xdr:colOff>
      <xdr:row>1</xdr:row>
      <xdr:rowOff>93134</xdr:rowOff>
    </xdr:from>
    <xdr:to>
      <xdr:col>9</xdr:col>
      <xdr:colOff>777216</xdr:colOff>
      <xdr:row>5</xdr:row>
      <xdr:rowOff>104091</xdr:rowOff>
    </xdr:to>
    <xdr:pic>
      <xdr:nvPicPr>
        <xdr:cNvPr id="3" name="Bildobjekt 2" descr="MB_cmyk">
          <a:extLst>
            <a:ext uri="{FF2B5EF4-FFF2-40B4-BE49-F238E27FC236}">
              <a16:creationId xmlns:a16="http://schemas.microsoft.com/office/drawing/2014/main" id="{5F874974-6AF1-4BA7-9E3F-D023E87C7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834467" y="287867"/>
          <a:ext cx="734882" cy="925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42334</xdr:colOff>
      <xdr:row>1</xdr:row>
      <xdr:rowOff>93134</xdr:rowOff>
    </xdr:from>
    <xdr:to>
      <xdr:col>9</xdr:col>
      <xdr:colOff>777216</xdr:colOff>
      <xdr:row>5</xdr:row>
      <xdr:rowOff>104091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B592265B-3655-412E-AD96-8D69B35438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4423834" y="283634"/>
          <a:ext cx="706307" cy="9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49"/>
  <sheetViews>
    <sheetView showGridLines="0" tabSelected="1" zoomScaleNormal="100" workbookViewId="0">
      <selection activeCell="AI7" sqref="AI7"/>
    </sheetView>
  </sheetViews>
  <sheetFormatPr defaultColWidth="9.109375" defaultRowHeight="15" x14ac:dyDescent="0.25"/>
  <cols>
    <col min="1" max="1" width="6.6640625" style="185" customWidth="1"/>
    <col min="2" max="2" width="4.44140625" style="183" customWidth="1"/>
    <col min="3" max="3" width="5.88671875" style="184" customWidth="1"/>
    <col min="4" max="4" width="23.6640625" style="185" customWidth="1"/>
    <col min="5" max="5" width="10.109375" style="185" customWidth="1"/>
    <col min="6" max="6" width="15.88671875" style="185" hidden="1" customWidth="1"/>
    <col min="7" max="7" width="8.109375" style="185" customWidth="1"/>
    <col min="8" max="8" width="8.33203125" style="185" customWidth="1"/>
    <col min="9" max="10" width="11.33203125" style="185" customWidth="1"/>
    <col min="11" max="11" width="22.109375" style="185" hidden="1" customWidth="1"/>
    <col min="12" max="12" width="5.33203125" style="183" hidden="1" customWidth="1"/>
    <col min="13" max="13" width="6" style="183" hidden="1" customWidth="1"/>
    <col min="14" max="14" width="9.33203125" style="183" hidden="1" customWidth="1"/>
    <col min="15" max="15" width="7.6640625" style="183" hidden="1" customWidth="1"/>
    <col min="16" max="16" width="3.33203125" style="183" hidden="1" customWidth="1"/>
    <col min="17" max="17" width="10.33203125" style="183" hidden="1" customWidth="1"/>
    <col min="18" max="18" width="9.5546875" style="183" hidden="1" customWidth="1"/>
    <col min="19" max="19" width="8.5546875" style="186" hidden="1" customWidth="1"/>
    <col min="20" max="20" width="8.109375" style="186" hidden="1" customWidth="1"/>
    <col min="21" max="22" width="8" style="186" hidden="1" customWidth="1"/>
    <col min="23" max="23" width="8.109375" style="186" hidden="1" customWidth="1"/>
    <col min="24" max="24" width="7.6640625" style="186" hidden="1" customWidth="1"/>
    <col min="25" max="25" width="7.109375" style="183" hidden="1" customWidth="1"/>
    <col min="26" max="26" width="8.5546875" style="183" hidden="1" customWidth="1"/>
    <col min="27" max="27" width="7.44140625" style="183" hidden="1" customWidth="1"/>
    <col min="28" max="28" width="8.5546875" style="183" hidden="1" customWidth="1"/>
    <col min="29" max="29" width="7.6640625" style="183" hidden="1" customWidth="1"/>
    <col min="30" max="30" width="8.88671875" style="183" hidden="1" customWidth="1"/>
    <col min="31" max="31" width="9.109375" style="183" hidden="1" customWidth="1"/>
    <col min="32" max="32" width="8" style="183" hidden="1" customWidth="1"/>
    <col min="33" max="33" width="0" style="183" hidden="1" customWidth="1"/>
    <col min="34" max="34" width="0" style="257" hidden="1" customWidth="1"/>
    <col min="35" max="46" width="9.109375" style="286"/>
    <col min="47" max="16384" width="9.109375" style="185"/>
  </cols>
  <sheetData>
    <row r="1" spans="2:46" x14ac:dyDescent="0.25">
      <c r="AH1" s="183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</row>
    <row r="2" spans="2:46" ht="25.8" x14ac:dyDescent="0.5">
      <c r="B2" s="187" t="s">
        <v>30</v>
      </c>
      <c r="C2" s="185"/>
      <c r="E2" s="187"/>
      <c r="F2" s="187"/>
      <c r="G2" s="183"/>
      <c r="H2" s="183"/>
      <c r="I2" s="183"/>
      <c r="J2" s="183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</row>
    <row r="3" spans="2:46" ht="21" x14ac:dyDescent="0.4">
      <c r="B3" s="177" t="s">
        <v>41</v>
      </c>
      <c r="D3" s="188"/>
      <c r="E3" s="188"/>
      <c r="F3" s="188"/>
      <c r="G3" s="188"/>
      <c r="H3" s="188"/>
      <c r="I3" s="183"/>
      <c r="J3" s="183"/>
      <c r="K3" s="183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</row>
    <row r="4" spans="2:46" x14ac:dyDescent="0.25">
      <c r="D4" s="188"/>
      <c r="E4" s="188"/>
      <c r="F4" s="188"/>
      <c r="G4" s="188"/>
      <c r="H4" s="188"/>
      <c r="I4" s="183"/>
      <c r="J4" s="183"/>
      <c r="K4" s="183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</row>
    <row r="5" spans="2:46" ht="15" customHeight="1" x14ac:dyDescent="0.25">
      <c r="B5" s="189" t="s">
        <v>0</v>
      </c>
      <c r="C5" s="190"/>
      <c r="D5" s="324" t="s">
        <v>40</v>
      </c>
      <c r="E5" s="325"/>
      <c r="F5" s="325"/>
      <c r="G5" s="325"/>
      <c r="H5" s="183"/>
      <c r="I5" s="183"/>
      <c r="J5" s="183"/>
      <c r="K5" s="183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</row>
    <row r="6" spans="2:46" x14ac:dyDescent="0.25">
      <c r="B6" s="189" t="s">
        <v>26</v>
      </c>
      <c r="D6" s="326"/>
      <c r="E6" s="325"/>
      <c r="F6" s="325"/>
      <c r="G6" s="325"/>
      <c r="H6" s="183"/>
      <c r="I6" s="183"/>
      <c r="J6" s="183"/>
      <c r="K6" s="183"/>
      <c r="R6" s="191"/>
      <c r="S6" s="192"/>
      <c r="T6" s="192"/>
      <c r="U6" s="192"/>
      <c r="V6" s="192"/>
      <c r="W6" s="192"/>
      <c r="X6" s="192"/>
      <c r="Y6" s="191"/>
      <c r="Z6" s="191"/>
      <c r="AA6" s="191"/>
      <c r="AB6" s="191"/>
      <c r="AC6" s="191"/>
      <c r="AD6" s="191"/>
      <c r="AE6" s="191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</row>
    <row r="7" spans="2:46" ht="14.25" customHeight="1" thickBot="1" x14ac:dyDescent="0.35">
      <c r="C7" s="183"/>
      <c r="D7" s="193"/>
      <c r="E7" s="183"/>
      <c r="F7" s="183"/>
      <c r="G7" s="183"/>
      <c r="H7" s="183"/>
      <c r="I7" s="183"/>
      <c r="J7" s="194"/>
      <c r="K7" s="183"/>
      <c r="S7" s="192"/>
      <c r="T7" s="192"/>
      <c r="U7" s="192"/>
      <c r="V7" s="192"/>
      <c r="W7" s="192"/>
      <c r="X7" s="192"/>
      <c r="Y7" s="191"/>
      <c r="Z7" s="191"/>
      <c r="AA7" s="191"/>
      <c r="AB7" s="191"/>
      <c r="AC7" s="195"/>
      <c r="AD7" s="191"/>
      <c r="AE7" s="191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</row>
    <row r="8" spans="2:46" ht="13.2" customHeight="1" x14ac:dyDescent="0.3">
      <c r="C8" s="183"/>
      <c r="D8" s="320"/>
      <c r="E8" s="322" t="s">
        <v>18</v>
      </c>
      <c r="F8" s="316" t="s">
        <v>19</v>
      </c>
      <c r="G8" s="316"/>
      <c r="H8" s="318" t="s">
        <v>8</v>
      </c>
      <c r="I8" s="327" t="s">
        <v>0</v>
      </c>
      <c r="J8" s="194"/>
      <c r="K8" s="183"/>
      <c r="S8" s="191"/>
      <c r="T8" s="191"/>
      <c r="U8" s="191"/>
      <c r="V8" s="191"/>
      <c r="W8" s="191"/>
      <c r="X8" s="191"/>
      <c r="Y8" s="191"/>
      <c r="Z8" s="191"/>
      <c r="AA8" s="191"/>
      <c r="AB8" s="195"/>
      <c r="AC8" s="195"/>
      <c r="AD8" s="191"/>
      <c r="AE8" s="191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</row>
    <row r="9" spans="2:46" ht="11.4" customHeight="1" thickBot="1" x14ac:dyDescent="0.35">
      <c r="C9" s="183"/>
      <c r="D9" s="321"/>
      <c r="E9" s="323"/>
      <c r="F9" s="317"/>
      <c r="G9" s="317"/>
      <c r="H9" s="319"/>
      <c r="I9" s="328"/>
      <c r="J9" s="194"/>
      <c r="K9" s="196"/>
      <c r="Q9" s="191"/>
      <c r="R9" s="197"/>
      <c r="S9" s="191"/>
      <c r="U9" s="191"/>
      <c r="AC9" s="195"/>
      <c r="AD9" s="191"/>
      <c r="AE9" s="191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</row>
    <row r="10" spans="2:46" ht="18" customHeight="1" thickBot="1" x14ac:dyDescent="0.35">
      <c r="B10" s="311" t="s">
        <v>1</v>
      </c>
      <c r="C10" s="198">
        <v>1</v>
      </c>
      <c r="D10" s="144" t="s">
        <v>39</v>
      </c>
      <c r="E10" s="200" t="s">
        <v>3</v>
      </c>
      <c r="F10" s="201"/>
      <c r="G10" s="315" t="str">
        <f>N10</f>
        <v>SILVER</v>
      </c>
      <c r="H10" s="308" t="str">
        <f>S15</f>
        <v>SILVER</v>
      </c>
      <c r="I10" s="331" t="str">
        <f>AE22</f>
        <v>BRONS</v>
      </c>
      <c r="J10" s="194"/>
      <c r="K10" s="183"/>
      <c r="L10" s="202">
        <f t="shared" ref="L10:L24" si="0">IF(E10="BRONS",1,IF(E10="silver",2,3))</f>
        <v>2</v>
      </c>
      <c r="N10" s="335" t="str">
        <f>IF(M11=1,"BRONS",IF(M11=2,"SILVER","GULD"))</f>
        <v>SILVER</v>
      </c>
      <c r="O10" s="191"/>
      <c r="P10" s="191"/>
      <c r="R10" s="203" t="s">
        <v>16</v>
      </c>
      <c r="S10" s="204"/>
      <c r="T10" s="204"/>
      <c r="U10" s="204"/>
      <c r="V10" s="204"/>
      <c r="W10" s="204"/>
      <c r="X10" s="204"/>
      <c r="Y10" s="204"/>
      <c r="Z10" s="204"/>
      <c r="AA10" s="205"/>
      <c r="AB10" s="206"/>
      <c r="AC10" s="207"/>
      <c r="AD10" s="208"/>
      <c r="AE10" s="191"/>
      <c r="AF10" s="191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</row>
    <row r="11" spans="2:46" ht="18" customHeight="1" thickBot="1" x14ac:dyDescent="0.35">
      <c r="B11" s="312"/>
      <c r="C11" s="209">
        <v>2</v>
      </c>
      <c r="D11" s="210" t="s">
        <v>20</v>
      </c>
      <c r="E11" s="211" t="s">
        <v>5</v>
      </c>
      <c r="F11" s="212"/>
      <c r="G11" s="314"/>
      <c r="H11" s="309"/>
      <c r="I11" s="332"/>
      <c r="J11" s="194"/>
      <c r="K11" s="213"/>
      <c r="L11" s="214">
        <f t="shared" si="0"/>
        <v>3</v>
      </c>
      <c r="M11" s="215">
        <f>IF($L$11&lt;$L$10,$L$11,$L$10)</f>
        <v>2</v>
      </c>
      <c r="N11" s="336"/>
      <c r="O11" s="191"/>
      <c r="P11" s="191"/>
      <c r="Q11" s="216"/>
      <c r="R11" s="217" t="s">
        <v>11</v>
      </c>
      <c r="S11" s="218">
        <f>COUNTIFS(M11:M13,1)</f>
        <v>1</v>
      </c>
      <c r="T11" s="219"/>
      <c r="U11" s="220" t="s">
        <v>7</v>
      </c>
      <c r="V11" s="220" t="s">
        <v>7</v>
      </c>
      <c r="W11" s="220" t="s">
        <v>7</v>
      </c>
      <c r="X11" s="221" t="s">
        <v>3</v>
      </c>
      <c r="Y11" s="221" t="s">
        <v>3</v>
      </c>
      <c r="AA11" s="222"/>
      <c r="AB11" s="223"/>
      <c r="AE11" s="191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</row>
    <row r="12" spans="2:46" ht="18" customHeight="1" thickBot="1" x14ac:dyDescent="0.35">
      <c r="B12" s="312"/>
      <c r="C12" s="209">
        <v>3</v>
      </c>
      <c r="D12" s="210" t="s">
        <v>2</v>
      </c>
      <c r="E12" s="211" t="s">
        <v>7</v>
      </c>
      <c r="F12" s="224"/>
      <c r="G12" s="225" t="str">
        <f>N12</f>
        <v>BRONS</v>
      </c>
      <c r="H12" s="309"/>
      <c r="I12" s="332"/>
      <c r="J12" s="194"/>
      <c r="K12" s="213"/>
      <c r="L12" s="214">
        <f t="shared" si="0"/>
        <v>1</v>
      </c>
      <c r="M12" s="226">
        <f>L12</f>
        <v>1</v>
      </c>
      <c r="N12" s="227" t="str">
        <f>IF(M12=1,"BRONS",IF(M12=2,"SILVER","GULD"))</f>
        <v>BRONS</v>
      </c>
      <c r="O12" s="228">
        <f>S14</f>
        <v>2</v>
      </c>
      <c r="P12" s="228"/>
      <c r="Q12" s="216"/>
      <c r="R12" s="217" t="s">
        <v>12</v>
      </c>
      <c r="S12" s="218">
        <f>COUNTIFS(M11:M13,2)</f>
        <v>2</v>
      </c>
      <c r="T12" s="219"/>
      <c r="U12" s="220" t="s">
        <v>7</v>
      </c>
      <c r="V12" s="220" t="s">
        <v>7</v>
      </c>
      <c r="W12" s="229"/>
      <c r="X12" s="221" t="s">
        <v>3</v>
      </c>
      <c r="Y12" s="221" t="s">
        <v>5</v>
      </c>
      <c r="AA12" s="222"/>
      <c r="AB12" s="223"/>
      <c r="AE12" s="191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</row>
    <row r="13" spans="2:46" ht="18" customHeight="1" thickBot="1" x14ac:dyDescent="0.35">
      <c r="B13" s="313"/>
      <c r="C13" s="230">
        <v>4</v>
      </c>
      <c r="D13" s="231" t="s">
        <v>21</v>
      </c>
      <c r="E13" s="232" t="s">
        <v>3</v>
      </c>
      <c r="F13" s="233"/>
      <c r="G13" s="234" t="str">
        <f>N13</f>
        <v>SILVER</v>
      </c>
      <c r="H13" s="310"/>
      <c r="I13" s="332"/>
      <c r="J13" s="194"/>
      <c r="K13" s="235"/>
      <c r="L13" s="236">
        <f t="shared" si="0"/>
        <v>2</v>
      </c>
      <c r="M13" s="237">
        <f t="shared" ref="M13:M14" si="1">L13</f>
        <v>2</v>
      </c>
      <c r="N13" s="227" t="str">
        <f>IF(M13=1,"BRONS",IF(M13=2,"SILVER","GULD"))</f>
        <v>SILVER</v>
      </c>
      <c r="O13" s="228"/>
      <c r="P13" s="228"/>
      <c r="Q13" s="282"/>
      <c r="R13" s="217" t="s">
        <v>13</v>
      </c>
      <c r="S13" s="218">
        <f>COUNTIFS(M11:M13,3)</f>
        <v>0</v>
      </c>
      <c r="T13" s="219"/>
      <c r="U13" s="220" t="s">
        <v>7</v>
      </c>
      <c r="V13" s="229"/>
      <c r="W13" s="229"/>
      <c r="X13" s="221"/>
      <c r="Y13" s="221" t="s">
        <v>5</v>
      </c>
      <c r="AA13" s="222"/>
      <c r="AB13" s="223"/>
      <c r="AE13" s="191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</row>
    <row r="14" spans="2:46" ht="18" customHeight="1" thickBot="1" x14ac:dyDescent="0.35">
      <c r="B14" s="311" t="s">
        <v>4</v>
      </c>
      <c r="C14" s="198">
        <v>5</v>
      </c>
      <c r="D14" s="199" t="s">
        <v>31</v>
      </c>
      <c r="E14" s="200" t="s">
        <v>5</v>
      </c>
      <c r="F14" s="238"/>
      <c r="G14" s="239" t="str">
        <f>N14</f>
        <v>GULD</v>
      </c>
      <c r="H14" s="308" t="str">
        <f>S23</f>
        <v>BRONS</v>
      </c>
      <c r="I14" s="332"/>
      <c r="J14" s="194"/>
      <c r="K14" s="235"/>
      <c r="L14" s="202">
        <f t="shared" si="0"/>
        <v>3</v>
      </c>
      <c r="M14" s="240">
        <f t="shared" si="1"/>
        <v>3</v>
      </c>
      <c r="N14" s="227" t="str">
        <f>IF(M14=1,"BRONS",IF(M14=2,"SILVER","GULD"))</f>
        <v>GULD</v>
      </c>
      <c r="O14" s="228"/>
      <c r="P14" s="228"/>
      <c r="Q14" s="282"/>
      <c r="R14" s="241"/>
      <c r="S14" s="242">
        <f>IF(S11&gt;=1,IF(S11&gt;=2,1,2),IF(S13&gt;=S12,3,2))</f>
        <v>2</v>
      </c>
      <c r="T14" s="243"/>
      <c r="U14" s="244" t="s">
        <v>7</v>
      </c>
      <c r="V14" s="244" t="s">
        <v>7</v>
      </c>
      <c r="W14" s="245" t="s">
        <v>3</v>
      </c>
      <c r="X14" s="245" t="s">
        <v>3</v>
      </c>
      <c r="Y14" s="246" t="s">
        <v>5</v>
      </c>
      <c r="AA14" s="222"/>
      <c r="AB14" s="223"/>
      <c r="AE14" s="191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</row>
    <row r="15" spans="2:46" ht="18" customHeight="1" thickBot="1" x14ac:dyDescent="0.35">
      <c r="B15" s="312"/>
      <c r="C15" s="209">
        <v>6</v>
      </c>
      <c r="D15" s="210" t="s">
        <v>32</v>
      </c>
      <c r="E15" s="211" t="s">
        <v>7</v>
      </c>
      <c r="F15" s="212"/>
      <c r="G15" s="314" t="str">
        <f>N15</f>
        <v>BRONS</v>
      </c>
      <c r="H15" s="309"/>
      <c r="I15" s="332"/>
      <c r="J15" s="194"/>
      <c r="K15" s="235"/>
      <c r="L15" s="214">
        <f t="shared" si="0"/>
        <v>1</v>
      </c>
      <c r="M15" s="334">
        <f>IF($L$16&lt;$L$15,$L$16,$L$15)</f>
        <v>1</v>
      </c>
      <c r="N15" s="335" t="str">
        <f>IF(M15=1,"BRONS",IF(M15=2,"SILVER","GULD"))</f>
        <v>BRONS</v>
      </c>
      <c r="O15" s="228"/>
      <c r="P15" s="228"/>
      <c r="Q15" s="282"/>
      <c r="R15" s="247"/>
      <c r="S15" s="248" t="str">
        <f>IF(S14=1,"BRONS",IF(S14=2,"SILVER","GULD"))</f>
        <v>SILVER</v>
      </c>
      <c r="T15" s="249"/>
      <c r="U15" s="249"/>
      <c r="V15" s="250"/>
      <c r="W15" s="249"/>
      <c r="X15" s="249"/>
      <c r="Y15" s="251"/>
      <c r="Z15" s="251"/>
      <c r="AA15" s="251"/>
      <c r="AB15" s="252"/>
      <c r="AF15" s="191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</row>
    <row r="16" spans="2:46" ht="18" customHeight="1" thickBot="1" x14ac:dyDescent="0.35">
      <c r="B16" s="312"/>
      <c r="C16" s="209">
        <v>7</v>
      </c>
      <c r="D16" s="210" t="s">
        <v>27</v>
      </c>
      <c r="E16" s="211" t="s">
        <v>3</v>
      </c>
      <c r="F16" s="212"/>
      <c r="G16" s="314"/>
      <c r="H16" s="309"/>
      <c r="I16" s="332"/>
      <c r="J16" s="194"/>
      <c r="K16" s="235"/>
      <c r="L16" s="214">
        <f t="shared" si="0"/>
        <v>2</v>
      </c>
      <c r="M16" s="334"/>
      <c r="N16" s="336"/>
      <c r="O16" s="228"/>
      <c r="P16" s="228"/>
      <c r="Q16" s="282"/>
      <c r="R16" s="253"/>
      <c r="T16" s="254"/>
      <c r="V16" s="254"/>
      <c r="W16" s="254"/>
      <c r="X16" s="254"/>
      <c r="Y16" s="208"/>
      <c r="Z16" s="208"/>
      <c r="AA16" s="208"/>
      <c r="AB16" s="208"/>
      <c r="AC16" s="191"/>
      <c r="AD16" s="208"/>
      <c r="AF16" s="191"/>
      <c r="AG16" s="191"/>
      <c r="AH16" s="191"/>
      <c r="AI16" s="191"/>
      <c r="AJ16" s="19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</row>
    <row r="17" spans="2:46" ht="18" customHeight="1" thickBot="1" x14ac:dyDescent="0.35">
      <c r="B17" s="312"/>
      <c r="C17" s="209">
        <v>8</v>
      </c>
      <c r="D17" s="210" t="s">
        <v>22</v>
      </c>
      <c r="E17" s="211" t="s">
        <v>7</v>
      </c>
      <c r="F17" s="224"/>
      <c r="G17" s="225" t="str">
        <f>N17</f>
        <v>BRONS</v>
      </c>
      <c r="H17" s="309"/>
      <c r="I17" s="332"/>
      <c r="J17" s="194"/>
      <c r="K17" s="235"/>
      <c r="L17" s="214">
        <f t="shared" si="0"/>
        <v>1</v>
      </c>
      <c r="M17" s="226">
        <f>L17</f>
        <v>1</v>
      </c>
      <c r="N17" s="227" t="str">
        <f>IF(M17=1,"BRONS",IF(M17=2,"SILVER","GULD"))</f>
        <v>BRONS</v>
      </c>
      <c r="O17" s="228">
        <f>S22</f>
        <v>1</v>
      </c>
      <c r="P17" s="282"/>
      <c r="Q17" s="255"/>
      <c r="AD17" s="203" t="s">
        <v>17</v>
      </c>
      <c r="AE17" s="204"/>
      <c r="AF17" s="256"/>
      <c r="AI17" s="19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</row>
    <row r="18" spans="2:46" ht="18" customHeight="1" x14ac:dyDescent="0.3">
      <c r="B18" s="312"/>
      <c r="C18" s="209">
        <v>9</v>
      </c>
      <c r="D18" s="210" t="s">
        <v>23</v>
      </c>
      <c r="E18" s="211" t="s">
        <v>7</v>
      </c>
      <c r="F18" s="212"/>
      <c r="G18" s="314" t="str">
        <f>N18</f>
        <v>BRONS</v>
      </c>
      <c r="H18" s="309"/>
      <c r="I18" s="332"/>
      <c r="J18" s="194"/>
      <c r="K18" s="235"/>
      <c r="L18" s="214">
        <f t="shared" si="0"/>
        <v>1</v>
      </c>
      <c r="M18" s="334">
        <f>IF($L$19&lt;$L$18,$L$19,$L$18)</f>
        <v>1</v>
      </c>
      <c r="N18" s="335" t="str">
        <f>IF(M18=1,"BRONS",IF(M18=2,"SILVER","GULD"))</f>
        <v>BRONS</v>
      </c>
      <c r="O18" s="228"/>
      <c r="P18" s="282"/>
      <c r="Q18" s="255"/>
      <c r="R18" s="258" t="s">
        <v>14</v>
      </c>
      <c r="S18" s="259"/>
      <c r="T18" s="259"/>
      <c r="U18" s="259"/>
      <c r="V18" s="259"/>
      <c r="W18" s="259"/>
      <c r="X18" s="259"/>
      <c r="Y18" s="259"/>
      <c r="Z18" s="259"/>
      <c r="AA18" s="259"/>
      <c r="AB18" s="260"/>
      <c r="AC18" s="191"/>
      <c r="AD18" s="217" t="s">
        <v>11</v>
      </c>
      <c r="AE18" s="218">
        <f>COUNTIFS(O12:O23,1)</f>
        <v>1</v>
      </c>
      <c r="AF18" s="261"/>
      <c r="AG18" s="262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</row>
    <row r="19" spans="2:46" ht="18" customHeight="1" thickBot="1" x14ac:dyDescent="0.35">
      <c r="B19" s="312"/>
      <c r="C19" s="209">
        <v>10</v>
      </c>
      <c r="D19" s="210" t="s">
        <v>24</v>
      </c>
      <c r="E19" s="211" t="s">
        <v>3</v>
      </c>
      <c r="F19" s="212"/>
      <c r="G19" s="314"/>
      <c r="H19" s="309"/>
      <c r="I19" s="332"/>
      <c r="J19" s="194"/>
      <c r="K19" s="235"/>
      <c r="L19" s="214">
        <f t="shared" si="0"/>
        <v>2</v>
      </c>
      <c r="M19" s="334"/>
      <c r="N19" s="336"/>
      <c r="O19" s="228"/>
      <c r="P19" s="282"/>
      <c r="Q19" s="213"/>
      <c r="R19" s="217" t="s">
        <v>11</v>
      </c>
      <c r="S19" s="263">
        <f>COUNTIFS(M14:M21,1)</f>
        <v>4</v>
      </c>
      <c r="T19" s="264"/>
      <c r="U19" s="220" t="s">
        <v>7</v>
      </c>
      <c r="V19" s="220" t="s">
        <v>7</v>
      </c>
      <c r="W19" s="220" t="s">
        <v>7</v>
      </c>
      <c r="X19" s="220" t="s">
        <v>7</v>
      </c>
      <c r="Y19" s="220" t="s">
        <v>7</v>
      </c>
      <c r="Z19" s="220" t="s">
        <v>7</v>
      </c>
      <c r="AA19" s="265" t="s">
        <v>3</v>
      </c>
      <c r="AB19" s="266" t="s">
        <v>3</v>
      </c>
      <c r="AC19" s="191"/>
      <c r="AD19" s="217" t="s">
        <v>12</v>
      </c>
      <c r="AE19" s="218">
        <f>COUNTIFS(O12:O23,2)</f>
        <v>2</v>
      </c>
      <c r="AF19" s="267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</row>
    <row r="20" spans="2:46" ht="18" customHeight="1" thickBot="1" x14ac:dyDescent="0.35">
      <c r="B20" s="312"/>
      <c r="C20" s="209">
        <v>11</v>
      </c>
      <c r="D20" s="210" t="s">
        <v>6</v>
      </c>
      <c r="E20" s="211" t="s">
        <v>5</v>
      </c>
      <c r="F20" s="224"/>
      <c r="G20" s="225" t="str">
        <f>N20</f>
        <v>GULD</v>
      </c>
      <c r="H20" s="309"/>
      <c r="I20" s="332"/>
      <c r="J20" s="194"/>
      <c r="K20" s="235"/>
      <c r="L20" s="214">
        <f t="shared" si="0"/>
        <v>3</v>
      </c>
      <c r="M20" s="226">
        <f>L20</f>
        <v>3</v>
      </c>
      <c r="N20" s="227" t="str">
        <f>IF(M20=1,"BRONS",IF(M20=2,"SILVER","GULD"))</f>
        <v>GULD</v>
      </c>
      <c r="O20" s="228"/>
      <c r="P20" s="282"/>
      <c r="Q20" s="213"/>
      <c r="R20" s="217" t="s">
        <v>12</v>
      </c>
      <c r="S20" s="263">
        <f>COUNTIFS(M14:M21,2)</f>
        <v>0</v>
      </c>
      <c r="T20" s="264"/>
      <c r="U20" s="220" t="s">
        <v>7</v>
      </c>
      <c r="V20" s="220" t="s">
        <v>7</v>
      </c>
      <c r="W20" s="220" t="s">
        <v>7</v>
      </c>
      <c r="X20" s="220" t="s">
        <v>7</v>
      </c>
      <c r="Y20" s="220" t="s">
        <v>7</v>
      </c>
      <c r="Z20" s="220"/>
      <c r="AA20" s="265" t="s">
        <v>3</v>
      </c>
      <c r="AB20" s="266" t="s">
        <v>3</v>
      </c>
      <c r="AC20" s="191"/>
      <c r="AD20" s="217" t="s">
        <v>13</v>
      </c>
      <c r="AE20" s="218">
        <f>COUNTIFS(O12:O23,3)</f>
        <v>0</v>
      </c>
      <c r="AF20" s="223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</row>
    <row r="21" spans="2:46" ht="18" customHeight="1" thickBot="1" x14ac:dyDescent="0.35">
      <c r="B21" s="313"/>
      <c r="C21" s="230">
        <v>12</v>
      </c>
      <c r="D21" s="231" t="s">
        <v>10</v>
      </c>
      <c r="E21" s="232" t="s">
        <v>7</v>
      </c>
      <c r="F21" s="268"/>
      <c r="G21" s="234" t="str">
        <f>N21</f>
        <v>BRONS</v>
      </c>
      <c r="H21" s="310"/>
      <c r="I21" s="332"/>
      <c r="J21" s="194"/>
      <c r="K21" s="235"/>
      <c r="L21" s="236">
        <f t="shared" si="0"/>
        <v>1</v>
      </c>
      <c r="M21" s="237">
        <f>L21</f>
        <v>1</v>
      </c>
      <c r="N21" s="227" t="str">
        <f t="shared" ref="N21:N24" si="2">IF(M21=1,"BRONS",IF(M21=2,"SILVER","GULD"))</f>
        <v>BRONS</v>
      </c>
      <c r="O21" s="228"/>
      <c r="P21" s="282"/>
      <c r="Q21" s="213"/>
      <c r="R21" s="217" t="s">
        <v>13</v>
      </c>
      <c r="S21" s="263">
        <f>COUNTIFS(M14:M21,3)</f>
        <v>2</v>
      </c>
      <c r="T21" s="264"/>
      <c r="U21" s="220" t="s">
        <v>7</v>
      </c>
      <c r="V21" s="220" t="s">
        <v>7</v>
      </c>
      <c r="W21" s="220" t="s">
        <v>7</v>
      </c>
      <c r="X21" s="220" t="s">
        <v>7</v>
      </c>
      <c r="Y21" s="220"/>
      <c r="Z21" s="220"/>
      <c r="AA21" s="265" t="s">
        <v>3</v>
      </c>
      <c r="AB21" s="269" t="s">
        <v>5</v>
      </c>
      <c r="AC21" s="191"/>
      <c r="AD21" s="217"/>
      <c r="AE21" s="218">
        <f>IF(AE18&gt;=1,1,IF(AE19&gt;=1,2,3))</f>
        <v>1</v>
      </c>
      <c r="AF21" s="223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</row>
    <row r="22" spans="2:46" ht="18" customHeight="1" thickBot="1" x14ac:dyDescent="0.35">
      <c r="B22" s="311" t="s">
        <v>9</v>
      </c>
      <c r="C22" s="198">
        <v>13</v>
      </c>
      <c r="D22" s="199" t="s">
        <v>28</v>
      </c>
      <c r="E22" s="200" t="s">
        <v>3</v>
      </c>
      <c r="F22" s="238"/>
      <c r="G22" s="239" t="str">
        <f>N22</f>
        <v>SILVER</v>
      </c>
      <c r="H22" s="308" t="str">
        <f>S33</f>
        <v>SILVER</v>
      </c>
      <c r="I22" s="332"/>
      <c r="J22" s="194"/>
      <c r="K22" s="235"/>
      <c r="L22" s="202">
        <f t="shared" si="0"/>
        <v>2</v>
      </c>
      <c r="M22" s="240">
        <f t="shared" ref="M22:M24" si="3">L22</f>
        <v>2</v>
      </c>
      <c r="N22" s="227" t="str">
        <f t="shared" si="2"/>
        <v>SILVER</v>
      </c>
      <c r="O22" s="228"/>
      <c r="P22" s="282"/>
      <c r="Q22" s="213"/>
      <c r="R22" s="270"/>
      <c r="S22" s="263">
        <f>IF(S19&gt;=1,IF(S19&gt;=4,1,2),IF(S21&gt;=S20,3,2))</f>
        <v>1</v>
      </c>
      <c r="T22" s="271"/>
      <c r="U22" s="271" t="s">
        <v>7</v>
      </c>
      <c r="V22" s="271" t="s">
        <v>7</v>
      </c>
      <c r="W22" s="271" t="s">
        <v>7</v>
      </c>
      <c r="X22" s="272"/>
      <c r="Y22" s="220"/>
      <c r="Z22" s="272"/>
      <c r="AA22" s="273" t="s">
        <v>5</v>
      </c>
      <c r="AB22" s="269" t="s">
        <v>5</v>
      </c>
      <c r="AC22" s="191"/>
      <c r="AD22" s="274"/>
      <c r="AE22" s="248" t="str">
        <f>IF(AE21=1,"BRONS",IF(AE21=2,"SILVER","GULD"))</f>
        <v>BRONS</v>
      </c>
      <c r="AF22" s="252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</row>
    <row r="23" spans="2:46" ht="18" customHeight="1" thickBot="1" x14ac:dyDescent="0.35">
      <c r="B23" s="312"/>
      <c r="C23" s="209">
        <v>14</v>
      </c>
      <c r="D23" s="210" t="s">
        <v>35</v>
      </c>
      <c r="E23" s="211" t="s">
        <v>5</v>
      </c>
      <c r="F23" s="224"/>
      <c r="G23" s="225" t="str">
        <f>N23</f>
        <v>GULD</v>
      </c>
      <c r="H23" s="309"/>
      <c r="I23" s="332"/>
      <c r="J23" s="194"/>
      <c r="K23" s="235"/>
      <c r="L23" s="214">
        <f t="shared" si="0"/>
        <v>3</v>
      </c>
      <c r="M23" s="240">
        <f t="shared" si="3"/>
        <v>3</v>
      </c>
      <c r="N23" s="227" t="str">
        <f t="shared" si="2"/>
        <v>GULD</v>
      </c>
      <c r="O23" s="228">
        <f>S32</f>
        <v>2</v>
      </c>
      <c r="P23" s="282"/>
      <c r="Q23" s="213"/>
      <c r="R23" s="270"/>
      <c r="S23" s="275" t="str">
        <f>IF(S22=1,"BRONS",IF(S22=2,"SILVER","GULD"))</f>
        <v>BRONS</v>
      </c>
      <c r="T23" s="271"/>
      <c r="U23" s="271" t="s">
        <v>7</v>
      </c>
      <c r="V23" s="220" t="s">
        <v>7</v>
      </c>
      <c r="W23" s="272"/>
      <c r="X23" s="272"/>
      <c r="Y23" s="220"/>
      <c r="Z23" s="272"/>
      <c r="AA23" s="271"/>
      <c r="AB23" s="276"/>
      <c r="AC23" s="191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</row>
    <row r="24" spans="2:46" ht="29.25" customHeight="1" thickBot="1" x14ac:dyDescent="0.35">
      <c r="B24" s="313"/>
      <c r="C24" s="230">
        <v>15</v>
      </c>
      <c r="D24" s="148" t="s">
        <v>38</v>
      </c>
      <c r="E24" s="232" t="s">
        <v>7</v>
      </c>
      <c r="F24" s="268"/>
      <c r="G24" s="234" t="str">
        <f>N24</f>
        <v>BRONS</v>
      </c>
      <c r="H24" s="310"/>
      <c r="I24" s="333"/>
      <c r="J24" s="194"/>
      <c r="K24" s="235"/>
      <c r="L24" s="236">
        <f t="shared" si="0"/>
        <v>1</v>
      </c>
      <c r="M24" s="240">
        <f t="shared" si="3"/>
        <v>1</v>
      </c>
      <c r="N24" s="227" t="str">
        <f t="shared" si="2"/>
        <v>BRONS</v>
      </c>
      <c r="O24" s="277"/>
      <c r="P24" s="282"/>
      <c r="Q24" s="213"/>
      <c r="R24" s="270"/>
      <c r="S24" s="264"/>
      <c r="T24" s="271"/>
      <c r="U24" s="271" t="s">
        <v>7</v>
      </c>
      <c r="V24" s="272"/>
      <c r="W24" s="272"/>
      <c r="X24" s="272"/>
      <c r="Y24" s="220"/>
      <c r="Z24" s="272"/>
      <c r="AA24" s="271"/>
      <c r="AB24" s="276"/>
      <c r="AC24" s="191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</row>
    <row r="25" spans="2:46" ht="18" thickBot="1" x14ac:dyDescent="0.35">
      <c r="D25" s="193"/>
      <c r="E25" s="183"/>
      <c r="F25" s="183"/>
      <c r="G25" s="183"/>
      <c r="H25" s="183"/>
      <c r="I25" s="183"/>
      <c r="J25" s="194"/>
      <c r="K25" s="278"/>
      <c r="L25" s="235"/>
      <c r="M25" s="282"/>
      <c r="N25" s="282"/>
      <c r="O25" s="282"/>
      <c r="P25" s="282"/>
      <c r="Q25" s="282"/>
      <c r="R25" s="279"/>
      <c r="S25" s="280"/>
      <c r="T25" s="280"/>
      <c r="U25" s="244" t="s">
        <v>7</v>
      </c>
      <c r="V25" s="244" t="s">
        <v>7</v>
      </c>
      <c r="W25" s="244" t="s">
        <v>7</v>
      </c>
      <c r="X25" s="245" t="s">
        <v>3</v>
      </c>
      <c r="Y25" s="245" t="s">
        <v>3</v>
      </c>
      <c r="Z25" s="245" t="s">
        <v>3</v>
      </c>
      <c r="AA25" s="245" t="s">
        <v>3</v>
      </c>
      <c r="AB25" s="246" t="s">
        <v>5</v>
      </c>
      <c r="AC25" s="191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</row>
    <row r="26" spans="2:46" ht="21" customHeight="1" x14ac:dyDescent="0.3">
      <c r="D26" s="281"/>
      <c r="H26" s="183"/>
      <c r="I26" s="183"/>
      <c r="J26" s="194"/>
      <c r="K26" s="183"/>
      <c r="L26" s="235"/>
      <c r="M26" s="282"/>
      <c r="N26" s="282"/>
      <c r="O26" s="282"/>
      <c r="P26" s="282"/>
      <c r="Q26" s="282"/>
      <c r="AE26" s="191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</row>
    <row r="27" spans="2:46" ht="15.6" thickBot="1" x14ac:dyDescent="0.3">
      <c r="D27" s="183"/>
      <c r="H27" s="183"/>
      <c r="I27" s="183"/>
      <c r="J27" s="183"/>
      <c r="K27" s="183"/>
      <c r="M27" s="329"/>
      <c r="N27" s="329"/>
      <c r="O27" s="329"/>
      <c r="P27" s="329"/>
      <c r="Q27" s="330"/>
      <c r="AE27" s="191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</row>
    <row r="28" spans="2:46" ht="14.4" x14ac:dyDescent="0.3">
      <c r="D28" s="183"/>
      <c r="E28" s="183"/>
      <c r="F28" s="183"/>
      <c r="G28" s="183"/>
      <c r="H28" s="183"/>
      <c r="I28" s="183"/>
      <c r="J28" s="183"/>
      <c r="L28" s="235"/>
      <c r="M28" s="330"/>
      <c r="N28" s="330"/>
      <c r="O28" s="330"/>
      <c r="P28" s="330"/>
      <c r="Q28" s="330"/>
      <c r="R28" s="203" t="s">
        <v>15</v>
      </c>
      <c r="S28" s="204"/>
      <c r="T28" s="204"/>
      <c r="U28" s="204"/>
      <c r="V28" s="204"/>
      <c r="W28" s="204"/>
      <c r="X28" s="204"/>
      <c r="Y28" s="204"/>
      <c r="Z28" s="204"/>
      <c r="AA28" s="205"/>
      <c r="AB28" s="206"/>
      <c r="AC28" s="207"/>
      <c r="AD28" s="208"/>
      <c r="AE28" s="191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</row>
    <row r="29" spans="2:46" x14ac:dyDescent="0.25">
      <c r="B29" s="283"/>
      <c r="D29" s="183"/>
      <c r="E29" s="183"/>
      <c r="F29" s="183"/>
      <c r="G29" s="183"/>
      <c r="H29" s="183"/>
      <c r="I29" s="183"/>
      <c r="J29" s="183"/>
      <c r="K29" s="183"/>
      <c r="Q29" s="213"/>
      <c r="R29" s="217" t="s">
        <v>11</v>
      </c>
      <c r="S29" s="218">
        <f>COUNTIFS(M22:M24,1)</f>
        <v>1</v>
      </c>
      <c r="T29" s="219"/>
      <c r="U29" s="220" t="s">
        <v>7</v>
      </c>
      <c r="V29" s="220" t="s">
        <v>7</v>
      </c>
      <c r="W29" s="220" t="s">
        <v>7</v>
      </c>
      <c r="X29" s="221" t="s">
        <v>3</v>
      </c>
      <c r="Y29" s="221" t="s">
        <v>3</v>
      </c>
      <c r="AA29" s="222"/>
      <c r="AB29" s="284"/>
      <c r="AC29" s="208"/>
      <c r="AD29" s="191"/>
      <c r="AE29" s="191"/>
      <c r="AF29" s="191"/>
      <c r="AG29" s="191"/>
      <c r="AH29" s="191"/>
      <c r="AI29" s="191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</row>
    <row r="30" spans="2:46" x14ac:dyDescent="0.25">
      <c r="B30" s="185"/>
      <c r="L30" s="185"/>
      <c r="M30" s="185"/>
      <c r="N30" s="185"/>
      <c r="O30" s="185"/>
      <c r="P30" s="185"/>
      <c r="Q30" s="185"/>
      <c r="R30" s="217" t="s">
        <v>12</v>
      </c>
      <c r="S30" s="218">
        <f>COUNTIFS(M22:M24,2)</f>
        <v>1</v>
      </c>
      <c r="T30" s="219"/>
      <c r="U30" s="220" t="s">
        <v>7</v>
      </c>
      <c r="V30" s="220" t="s">
        <v>7</v>
      </c>
      <c r="W30" s="229"/>
      <c r="X30" s="221" t="s">
        <v>3</v>
      </c>
      <c r="Y30" s="221" t="s">
        <v>5</v>
      </c>
      <c r="AA30" s="222"/>
      <c r="AB30" s="284"/>
      <c r="AC30" s="208"/>
      <c r="AD30" s="191"/>
      <c r="AE30" s="191"/>
      <c r="AF30" s="191"/>
      <c r="AG30" s="191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</row>
    <row r="31" spans="2:46" x14ac:dyDescent="0.25">
      <c r="B31" s="185"/>
      <c r="L31" s="185"/>
      <c r="M31" s="185"/>
      <c r="N31" s="185"/>
      <c r="O31" s="185"/>
      <c r="P31" s="185"/>
      <c r="Q31" s="185"/>
      <c r="R31" s="217" t="s">
        <v>13</v>
      </c>
      <c r="S31" s="218">
        <f>COUNTIFS(M22:M24,3)</f>
        <v>1</v>
      </c>
      <c r="T31" s="219"/>
      <c r="U31" s="220" t="s">
        <v>7</v>
      </c>
      <c r="V31" s="229"/>
      <c r="W31" s="229"/>
      <c r="X31" s="221"/>
      <c r="Y31" s="221" t="s">
        <v>5</v>
      </c>
      <c r="AA31" s="222"/>
      <c r="AB31" s="284"/>
      <c r="AC31" s="208"/>
      <c r="AD31" s="191"/>
      <c r="AE31" s="191"/>
      <c r="AF31" s="191"/>
      <c r="AG31" s="191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</row>
    <row r="32" spans="2:46" ht="16.2" thickBot="1" x14ac:dyDescent="0.35">
      <c r="B32" s="185"/>
      <c r="L32" s="185"/>
      <c r="M32" s="185"/>
      <c r="N32" s="185"/>
      <c r="O32" s="185"/>
      <c r="P32" s="185"/>
      <c r="Q32" s="185"/>
      <c r="R32" s="241"/>
      <c r="S32" s="218">
        <f>IF(S29&gt;=1,IF(S29&gt;=2,1,2),IF(S31&gt;=S30,3,2))</f>
        <v>2</v>
      </c>
      <c r="T32" s="243"/>
      <c r="U32" s="244" t="s">
        <v>7</v>
      </c>
      <c r="V32" s="244" t="s">
        <v>7</v>
      </c>
      <c r="W32" s="245" t="s">
        <v>3</v>
      </c>
      <c r="X32" s="245" t="s">
        <v>3</v>
      </c>
      <c r="Y32" s="246" t="s">
        <v>5</v>
      </c>
      <c r="AA32" s="222"/>
      <c r="AB32" s="284"/>
      <c r="AC32" s="208"/>
      <c r="AD32" s="208"/>
      <c r="AE32" s="191"/>
      <c r="AF32" s="191"/>
      <c r="AG32" s="191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</row>
    <row r="33" spans="2:50" ht="16.2" thickBot="1" x14ac:dyDescent="0.35">
      <c r="B33" s="185"/>
      <c r="L33" s="185"/>
      <c r="M33" s="185"/>
      <c r="N33" s="185"/>
      <c r="O33" s="185"/>
      <c r="P33" s="185"/>
      <c r="Q33" s="185"/>
      <c r="R33" s="247"/>
      <c r="S33" s="248" t="str">
        <f>IF(S32=1,"BRONS",IF(S32=2,"SILVER","GULD"))</f>
        <v>SILVER</v>
      </c>
      <c r="T33" s="249"/>
      <c r="U33" s="249"/>
      <c r="V33" s="250"/>
      <c r="W33" s="249"/>
      <c r="X33" s="249"/>
      <c r="Y33" s="251"/>
      <c r="Z33" s="251"/>
      <c r="AA33" s="251"/>
      <c r="AB33" s="285"/>
      <c r="AC33" s="207"/>
      <c r="AD33" s="208"/>
      <c r="AE33" s="208"/>
      <c r="AF33" s="191"/>
      <c r="AG33" s="191"/>
      <c r="AH33" s="191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</row>
    <row r="34" spans="2:50" ht="15.6" x14ac:dyDescent="0.3">
      <c r="L34" s="185"/>
      <c r="M34" s="185"/>
      <c r="N34" s="185"/>
      <c r="O34" s="185"/>
      <c r="P34" s="185"/>
      <c r="R34" s="253"/>
      <c r="T34" s="254"/>
      <c r="V34" s="254"/>
      <c r="W34" s="254"/>
      <c r="X34" s="254"/>
      <c r="Y34" s="208"/>
      <c r="Z34" s="208"/>
      <c r="AA34" s="208"/>
      <c r="AB34" s="208"/>
      <c r="AC34" s="207"/>
      <c r="AD34" s="208"/>
      <c r="AE34" s="208"/>
      <c r="AF34" s="191"/>
      <c r="AG34" s="191"/>
      <c r="AH34" s="191"/>
      <c r="AI34" s="183"/>
      <c r="AJ34" s="183"/>
      <c r="AK34" s="183"/>
      <c r="AL34" s="257"/>
      <c r="AU34" s="286"/>
      <c r="AV34" s="286"/>
      <c r="AW34" s="286"/>
      <c r="AX34" s="286"/>
    </row>
    <row r="35" spans="2:50" ht="15.6" x14ac:dyDescent="0.3">
      <c r="L35" s="185"/>
      <c r="M35" s="185"/>
      <c r="N35" s="185"/>
      <c r="O35" s="185"/>
      <c r="P35" s="185"/>
      <c r="R35" s="253"/>
      <c r="S35" s="254"/>
      <c r="T35" s="287" t="s">
        <v>7</v>
      </c>
      <c r="V35" s="254"/>
      <c r="W35" s="254"/>
      <c r="X35" s="254"/>
      <c r="Y35" s="208"/>
      <c r="Z35" s="208"/>
      <c r="AA35" s="208"/>
      <c r="AB35" s="208"/>
      <c r="AC35" s="207"/>
      <c r="AD35" s="208"/>
      <c r="AE35" s="208"/>
      <c r="AF35" s="191"/>
      <c r="AG35" s="191"/>
      <c r="AH35" s="191"/>
      <c r="AI35" s="183"/>
      <c r="AJ35" s="183"/>
      <c r="AK35" s="183"/>
      <c r="AL35" s="257"/>
      <c r="AU35" s="286"/>
      <c r="AV35" s="286"/>
      <c r="AW35" s="286"/>
      <c r="AX35" s="286"/>
    </row>
    <row r="36" spans="2:50" ht="15.6" x14ac:dyDescent="0.3">
      <c r="L36" s="185"/>
      <c r="M36" s="185"/>
      <c r="N36" s="185"/>
      <c r="O36" s="185"/>
      <c r="P36" s="185"/>
      <c r="R36" s="213"/>
      <c r="S36" s="213"/>
      <c r="T36" s="287" t="s">
        <v>3</v>
      </c>
      <c r="U36" s="213"/>
      <c r="V36" s="213"/>
      <c r="W36" s="253"/>
      <c r="X36" s="192"/>
      <c r="Y36" s="192"/>
      <c r="Z36" s="192"/>
      <c r="AA36" s="192"/>
      <c r="AB36" s="192"/>
      <c r="AC36" s="192"/>
      <c r="AD36" s="191"/>
      <c r="AE36" s="191"/>
      <c r="AF36" s="191"/>
      <c r="AG36" s="191"/>
      <c r="AH36" s="191"/>
      <c r="AI36" s="183"/>
      <c r="AJ36" s="183"/>
      <c r="AK36" s="183"/>
      <c r="AL36" s="257"/>
      <c r="AU36" s="286"/>
      <c r="AV36" s="286"/>
      <c r="AW36" s="286"/>
      <c r="AX36" s="286"/>
    </row>
    <row r="37" spans="2:50" ht="15.6" x14ac:dyDescent="0.3">
      <c r="L37" s="185"/>
      <c r="M37" s="185"/>
      <c r="N37" s="185"/>
      <c r="O37" s="185"/>
      <c r="P37" s="185"/>
      <c r="T37" s="287" t="s">
        <v>5</v>
      </c>
      <c r="AE37" s="185"/>
      <c r="AF37" s="191"/>
      <c r="AG37" s="191"/>
      <c r="AH37" s="191"/>
      <c r="AI37" s="183"/>
      <c r="AJ37" s="183"/>
      <c r="AK37" s="183"/>
      <c r="AL37" s="257"/>
      <c r="AU37" s="286"/>
      <c r="AV37" s="286"/>
      <c r="AW37" s="286"/>
      <c r="AX37" s="286"/>
    </row>
    <row r="38" spans="2:50" x14ac:dyDescent="0.25">
      <c r="L38" s="185"/>
      <c r="M38" s="185"/>
      <c r="N38" s="185"/>
      <c r="O38" s="185"/>
      <c r="P38" s="185"/>
      <c r="AF38" s="191"/>
      <c r="AG38" s="191"/>
      <c r="AH38" s="191"/>
      <c r="AI38" s="183"/>
      <c r="AJ38" s="183"/>
      <c r="AK38" s="183"/>
      <c r="AL38" s="257"/>
      <c r="AU38" s="286"/>
      <c r="AV38" s="286"/>
      <c r="AW38" s="286"/>
      <c r="AX38" s="286"/>
    </row>
    <row r="39" spans="2:50" x14ac:dyDescent="0.25">
      <c r="L39" s="185"/>
      <c r="M39" s="185"/>
      <c r="N39" s="185"/>
      <c r="O39" s="185"/>
      <c r="P39" s="185"/>
      <c r="AF39" s="191"/>
      <c r="AG39" s="191"/>
      <c r="AH39" s="191"/>
      <c r="AI39" s="183"/>
      <c r="AJ39" s="183"/>
      <c r="AK39" s="183"/>
      <c r="AL39" s="257"/>
      <c r="AU39" s="286"/>
      <c r="AV39" s="286"/>
      <c r="AW39" s="286"/>
      <c r="AX39" s="286"/>
    </row>
    <row r="40" spans="2:50" x14ac:dyDescent="0.25">
      <c r="L40" s="185"/>
      <c r="M40" s="185"/>
      <c r="N40" s="185"/>
      <c r="O40" s="185"/>
      <c r="P40" s="185"/>
      <c r="AF40" s="191"/>
      <c r="AG40" s="191"/>
      <c r="AH40" s="191"/>
      <c r="AI40" s="183"/>
      <c r="AJ40" s="183"/>
      <c r="AK40" s="183"/>
      <c r="AL40" s="257"/>
      <c r="AU40" s="286"/>
      <c r="AV40" s="286"/>
      <c r="AW40" s="286"/>
      <c r="AX40" s="286"/>
    </row>
    <row r="41" spans="2:50" x14ac:dyDescent="0.25">
      <c r="L41" s="185"/>
      <c r="M41" s="185"/>
      <c r="N41" s="185"/>
      <c r="O41" s="185"/>
      <c r="P41" s="185"/>
      <c r="AF41" s="191"/>
      <c r="AG41" s="191"/>
      <c r="AH41" s="191"/>
      <c r="AI41" s="183"/>
      <c r="AJ41" s="183"/>
      <c r="AK41" s="183"/>
      <c r="AL41" s="257"/>
      <c r="AU41" s="286"/>
      <c r="AV41" s="286"/>
      <c r="AW41" s="286"/>
      <c r="AX41" s="286"/>
    </row>
    <row r="42" spans="2:50" x14ac:dyDescent="0.25">
      <c r="L42" s="185"/>
      <c r="M42" s="185"/>
      <c r="N42" s="185"/>
      <c r="O42" s="185"/>
      <c r="P42" s="185"/>
      <c r="AF42" s="191"/>
      <c r="AG42" s="191"/>
      <c r="AH42" s="191"/>
      <c r="AI42" s="183"/>
      <c r="AJ42" s="183"/>
      <c r="AK42" s="183"/>
      <c r="AL42" s="257"/>
      <c r="AU42" s="286"/>
      <c r="AV42" s="286"/>
      <c r="AW42" s="286"/>
      <c r="AX42" s="286"/>
    </row>
    <row r="43" spans="2:50" x14ac:dyDescent="0.25">
      <c r="AF43" s="191"/>
      <c r="AG43" s="191"/>
      <c r="AH43" s="191"/>
    </row>
    <row r="45" spans="2:50" ht="13.2" x14ac:dyDescent="0.25">
      <c r="R45" s="288"/>
      <c r="S45" s="288"/>
      <c r="T45" s="288"/>
      <c r="U45" s="183"/>
      <c r="V45" s="183"/>
      <c r="W45" s="183"/>
      <c r="X45" s="183"/>
    </row>
    <row r="46" spans="2:50" ht="13.2" x14ac:dyDescent="0.25">
      <c r="S46" s="183"/>
      <c r="T46" s="183"/>
      <c r="U46" s="183"/>
      <c r="V46" s="183"/>
      <c r="W46" s="183"/>
      <c r="X46" s="183"/>
    </row>
    <row r="47" spans="2:50" ht="13.2" x14ac:dyDescent="0.25">
      <c r="S47" s="183"/>
      <c r="T47" s="183"/>
      <c r="U47" s="183"/>
      <c r="V47" s="183"/>
      <c r="W47" s="183"/>
      <c r="X47" s="183"/>
    </row>
    <row r="48" spans="2:50" ht="13.2" x14ac:dyDescent="0.25">
      <c r="S48" s="183"/>
      <c r="T48" s="183"/>
      <c r="U48" s="183"/>
      <c r="V48" s="183"/>
      <c r="W48" s="183"/>
      <c r="X48" s="183"/>
    </row>
    <row r="49" spans="19:20" x14ac:dyDescent="0.25">
      <c r="S49" s="183"/>
      <c r="T49" s="183"/>
    </row>
  </sheetData>
  <sheetProtection algorithmName="SHA-512" hashValue="xMDETt0wH3piG2KhWUFKviNucEr/0ivdsFIpsxF2ir6SKPGlZgAxY8C+F+kco7DpLZHzfTmXb5mHVr4NgO+BAg==" saltValue="vaUkXMHFbzf7SBtVsxpNyA==" spinCount="100000" sheet="1" objects="1" scenarios="1"/>
  <mergeCells count="23">
    <mergeCell ref="I8:I9"/>
    <mergeCell ref="M27:Q28"/>
    <mergeCell ref="I10:I24"/>
    <mergeCell ref="M15:M16"/>
    <mergeCell ref="M18:M19"/>
    <mergeCell ref="N10:N11"/>
    <mergeCell ref="N15:N16"/>
    <mergeCell ref="N18:N19"/>
    <mergeCell ref="F8:G9"/>
    <mergeCell ref="H8:H9"/>
    <mergeCell ref="D8:D9"/>
    <mergeCell ref="E8:E9"/>
    <mergeCell ref="D5:G5"/>
    <mergeCell ref="D6:G6"/>
    <mergeCell ref="H22:H24"/>
    <mergeCell ref="H14:H21"/>
    <mergeCell ref="H10:H13"/>
    <mergeCell ref="B22:B24"/>
    <mergeCell ref="G15:G16"/>
    <mergeCell ref="B10:B13"/>
    <mergeCell ref="B14:B21"/>
    <mergeCell ref="G18:G19"/>
    <mergeCell ref="G10:G11"/>
  </mergeCells>
  <conditionalFormatting sqref="E10:E24">
    <cfRule type="expression" dxfId="710" priority="359" stopIfTrue="1">
      <formula>NOT(ISERROR(SEARCH("KLASSAD",E10)))</formula>
    </cfRule>
    <cfRule type="expression" dxfId="709" priority="360" stopIfTrue="1">
      <formula>NOT(ISERROR(SEARCH("BRONS",E10)))</formula>
    </cfRule>
    <cfRule type="expression" dxfId="708" priority="361" stopIfTrue="1">
      <formula>NOT(ISERROR(SEARCH("GULD",E10)))</formula>
    </cfRule>
  </conditionalFormatting>
  <conditionalFormatting sqref="G12:G14 G17 G20:G21 G24">
    <cfRule type="cellIs" dxfId="707" priority="348" stopIfTrue="1" operator="equal">
      <formula>"GULD"</formula>
    </cfRule>
    <cfRule type="cellIs" dxfId="706" priority="349" stopIfTrue="1" operator="equal">
      <formula>"SILVER"</formula>
    </cfRule>
    <cfRule type="cellIs" dxfId="705" priority="350" stopIfTrue="1" operator="equal">
      <formula>"BRONS"</formula>
    </cfRule>
  </conditionalFormatting>
  <conditionalFormatting sqref="G12:G14">
    <cfRule type="expression" dxfId="704" priority="345" stopIfTrue="1">
      <formula>NOT(ISERROR(SEARCH("KLASSAD",G12)))</formula>
    </cfRule>
    <cfRule type="expression" dxfId="703" priority="346" stopIfTrue="1">
      <formula>NOT(ISERROR(SEARCH("BRONS",G12)))</formula>
    </cfRule>
    <cfRule type="expression" dxfId="702" priority="347" stopIfTrue="1">
      <formula>NOT(ISERROR(SEARCH("GULD",G12)))</formula>
    </cfRule>
  </conditionalFormatting>
  <conditionalFormatting sqref="G20">
    <cfRule type="expression" dxfId="701" priority="336" stopIfTrue="1">
      <formula>NOT(ISERROR(SEARCH("KLASSAD",G20)))</formula>
    </cfRule>
    <cfRule type="expression" dxfId="700" priority="337" stopIfTrue="1">
      <formula>NOT(ISERROR(SEARCH("BRONS",G20)))</formula>
    </cfRule>
    <cfRule type="expression" dxfId="699" priority="338" stopIfTrue="1">
      <formula>NOT(ISERROR(SEARCH("GULD",G20)))</formula>
    </cfRule>
  </conditionalFormatting>
  <conditionalFormatting sqref="G14">
    <cfRule type="expression" dxfId="698" priority="327" stopIfTrue="1">
      <formula>NOT(ISERROR(SEARCH("KLASSAD",G14)))</formula>
    </cfRule>
    <cfRule type="expression" dxfId="697" priority="328" stopIfTrue="1">
      <formula>NOT(ISERROR(SEARCH("BRONS",G14)))</formula>
    </cfRule>
    <cfRule type="expression" dxfId="696" priority="329" stopIfTrue="1">
      <formula>NOT(ISERROR(SEARCH("GULD",G14)))</formula>
    </cfRule>
  </conditionalFormatting>
  <conditionalFormatting sqref="G17">
    <cfRule type="expression" dxfId="695" priority="324" stopIfTrue="1">
      <formula>NOT(ISERROR(SEARCH("KLASSAD",G17)))</formula>
    </cfRule>
    <cfRule type="expression" dxfId="694" priority="325" stopIfTrue="1">
      <formula>NOT(ISERROR(SEARCH("BRONS",G17)))</formula>
    </cfRule>
    <cfRule type="expression" dxfId="693" priority="326" stopIfTrue="1">
      <formula>NOT(ISERROR(SEARCH("GULD",G17)))</formula>
    </cfRule>
  </conditionalFormatting>
  <conditionalFormatting sqref="G21">
    <cfRule type="expression" dxfId="692" priority="321" stopIfTrue="1">
      <formula>NOT(ISERROR(SEARCH("KLASSAD",G21)))</formula>
    </cfRule>
    <cfRule type="expression" dxfId="691" priority="322" stopIfTrue="1">
      <formula>NOT(ISERROR(SEARCH("BRONS",G21)))</formula>
    </cfRule>
    <cfRule type="expression" dxfId="690" priority="323" stopIfTrue="1">
      <formula>NOT(ISERROR(SEARCH("GULD",G21)))</formula>
    </cfRule>
  </conditionalFormatting>
  <conditionalFormatting sqref="G24">
    <cfRule type="expression" dxfId="689" priority="315" stopIfTrue="1">
      <formula>NOT(ISERROR(SEARCH("KLASSAD",G24)))</formula>
    </cfRule>
    <cfRule type="expression" dxfId="688" priority="316" stopIfTrue="1">
      <formula>NOT(ISERROR(SEARCH("BRONS",G24)))</formula>
    </cfRule>
    <cfRule type="expression" dxfId="687" priority="317" stopIfTrue="1">
      <formula>NOT(ISERROR(SEARCH("GULD",G24)))</formula>
    </cfRule>
  </conditionalFormatting>
  <conditionalFormatting sqref="H22">
    <cfRule type="cellIs" dxfId="686" priority="294" stopIfTrue="1" operator="equal">
      <formula>"GULD"</formula>
    </cfRule>
    <cfRule type="cellIs" dxfId="685" priority="295" stopIfTrue="1" operator="equal">
      <formula>"SILVER"</formula>
    </cfRule>
    <cfRule type="cellIs" dxfId="684" priority="296" stopIfTrue="1" operator="equal">
      <formula>"BRONS"</formula>
    </cfRule>
  </conditionalFormatting>
  <conditionalFormatting sqref="H22">
    <cfRule type="expression" dxfId="683" priority="291" stopIfTrue="1">
      <formula>NOT(ISERROR(SEARCH("KLASSAD",H22)))</formula>
    </cfRule>
    <cfRule type="expression" dxfId="682" priority="292" stopIfTrue="1">
      <formula>NOT(ISERROR(SEARCH("BRONS",H22)))</formula>
    </cfRule>
    <cfRule type="expression" dxfId="681" priority="293" stopIfTrue="1">
      <formula>NOT(ISERROR(SEARCH("GULD",H22)))</formula>
    </cfRule>
  </conditionalFormatting>
  <conditionalFormatting sqref="H14">
    <cfRule type="cellIs" dxfId="680" priority="300" stopIfTrue="1" operator="equal">
      <formula>"GULD"</formula>
    </cfRule>
    <cfRule type="cellIs" dxfId="679" priority="301" stopIfTrue="1" operator="equal">
      <formula>"SILVER"</formula>
    </cfRule>
    <cfRule type="cellIs" dxfId="678" priority="302" stopIfTrue="1" operator="equal">
      <formula>"BRONS"</formula>
    </cfRule>
  </conditionalFormatting>
  <conditionalFormatting sqref="H14">
    <cfRule type="expression" dxfId="677" priority="297" stopIfTrue="1">
      <formula>NOT(ISERROR(SEARCH("KLASSAD",H14)))</formula>
    </cfRule>
    <cfRule type="expression" dxfId="676" priority="298" stopIfTrue="1">
      <formula>NOT(ISERROR(SEARCH("BRONS",H14)))</formula>
    </cfRule>
    <cfRule type="expression" dxfId="675" priority="299" stopIfTrue="1">
      <formula>NOT(ISERROR(SEARCH("GULD",H14)))</formula>
    </cfRule>
  </conditionalFormatting>
  <conditionalFormatting sqref="I10">
    <cfRule type="cellIs" dxfId="674" priority="288" stopIfTrue="1" operator="equal">
      <formula>"GULD"</formula>
    </cfRule>
    <cfRule type="cellIs" dxfId="673" priority="289" stopIfTrue="1" operator="equal">
      <formula>"SILVER"</formula>
    </cfRule>
    <cfRule type="cellIs" dxfId="672" priority="290" stopIfTrue="1" operator="equal">
      <formula>"BRONS"</formula>
    </cfRule>
  </conditionalFormatting>
  <conditionalFormatting sqref="I10">
    <cfRule type="expression" dxfId="671" priority="285" stopIfTrue="1">
      <formula>NOT(ISERROR(SEARCH("KLASSAD",I10)))</formula>
    </cfRule>
    <cfRule type="expression" dxfId="670" priority="286" stopIfTrue="1">
      <formula>NOT(ISERROR(SEARCH("BRONS",I10)))</formula>
    </cfRule>
    <cfRule type="expression" dxfId="669" priority="287" stopIfTrue="1">
      <formula>NOT(ISERROR(SEARCH("GULD",I10)))</formula>
    </cfRule>
  </conditionalFormatting>
  <conditionalFormatting sqref="G14">
    <cfRule type="expression" dxfId="668" priority="246" stopIfTrue="1">
      <formula>NOT(ISERROR(SEARCH("KLASSAD",G14)))</formula>
    </cfRule>
    <cfRule type="expression" dxfId="667" priority="247" stopIfTrue="1">
      <formula>NOT(ISERROR(SEARCH("BRONS",G14)))</formula>
    </cfRule>
    <cfRule type="expression" dxfId="666" priority="248" stopIfTrue="1">
      <formula>NOT(ISERROR(SEARCH("GULD",G14)))</formula>
    </cfRule>
  </conditionalFormatting>
  <conditionalFormatting sqref="G17">
    <cfRule type="expression" dxfId="665" priority="243" stopIfTrue="1">
      <formula>NOT(ISERROR(SEARCH("KLASSAD",G17)))</formula>
    </cfRule>
    <cfRule type="expression" dxfId="664" priority="244" stopIfTrue="1">
      <formula>NOT(ISERROR(SEARCH("BRONS",G17)))</formula>
    </cfRule>
    <cfRule type="expression" dxfId="663" priority="245" stopIfTrue="1">
      <formula>NOT(ISERROR(SEARCH("GULD",G17)))</formula>
    </cfRule>
  </conditionalFormatting>
  <conditionalFormatting sqref="G20">
    <cfRule type="expression" dxfId="662" priority="240" stopIfTrue="1">
      <formula>NOT(ISERROR(SEARCH("KLASSAD",G20)))</formula>
    </cfRule>
    <cfRule type="expression" dxfId="661" priority="241" stopIfTrue="1">
      <formula>NOT(ISERROR(SEARCH("BRONS",G20)))</formula>
    </cfRule>
    <cfRule type="expression" dxfId="660" priority="242" stopIfTrue="1">
      <formula>NOT(ISERROR(SEARCH("GULD",G20)))</formula>
    </cfRule>
  </conditionalFormatting>
  <conditionalFormatting sqref="G21">
    <cfRule type="expression" dxfId="659" priority="237" stopIfTrue="1">
      <formula>NOT(ISERROR(SEARCH("KLASSAD",G21)))</formula>
    </cfRule>
    <cfRule type="expression" dxfId="658" priority="238" stopIfTrue="1">
      <formula>NOT(ISERROR(SEARCH("BRONS",G21)))</formula>
    </cfRule>
    <cfRule type="expression" dxfId="657" priority="239" stopIfTrue="1">
      <formula>NOT(ISERROR(SEARCH("GULD",G21)))</formula>
    </cfRule>
  </conditionalFormatting>
  <conditionalFormatting sqref="G24">
    <cfRule type="expression" dxfId="656" priority="228" stopIfTrue="1">
      <formula>NOT(ISERROR(SEARCH("KLASSAD",G24)))</formula>
    </cfRule>
    <cfRule type="expression" dxfId="655" priority="229" stopIfTrue="1">
      <formula>NOT(ISERROR(SEARCH("BRONS",G24)))</formula>
    </cfRule>
    <cfRule type="expression" dxfId="654" priority="230" stopIfTrue="1">
      <formula>NOT(ISERROR(SEARCH("GULD",G24)))</formula>
    </cfRule>
  </conditionalFormatting>
  <conditionalFormatting sqref="G10">
    <cfRule type="cellIs" dxfId="653" priority="213" stopIfTrue="1" operator="equal">
      <formula>"GULD"</formula>
    </cfRule>
    <cfRule type="cellIs" dxfId="652" priority="214" stopIfTrue="1" operator="equal">
      <formula>"SILVER"</formula>
    </cfRule>
    <cfRule type="cellIs" dxfId="651" priority="215" stopIfTrue="1" operator="equal">
      <formula>"BRONS"</formula>
    </cfRule>
  </conditionalFormatting>
  <conditionalFormatting sqref="G10">
    <cfRule type="expression" dxfId="650" priority="210" stopIfTrue="1">
      <formula>NOT(ISERROR(SEARCH("KLASSAD",G10)))</formula>
    </cfRule>
    <cfRule type="expression" dxfId="649" priority="211" stopIfTrue="1">
      <formula>NOT(ISERROR(SEARCH("BRONS",G10)))</formula>
    </cfRule>
    <cfRule type="expression" dxfId="648" priority="212" stopIfTrue="1">
      <formula>NOT(ISERROR(SEARCH("GULD",G10)))</formula>
    </cfRule>
  </conditionalFormatting>
  <conditionalFormatting sqref="G17">
    <cfRule type="expression" dxfId="647" priority="196" stopIfTrue="1">
      <formula>NOT(ISERROR(SEARCH("KLASSAD",G17)))</formula>
    </cfRule>
    <cfRule type="expression" dxfId="646" priority="197" stopIfTrue="1">
      <formula>NOT(ISERROR(SEARCH("BRONS",G17)))</formula>
    </cfRule>
    <cfRule type="expression" dxfId="645" priority="198" stopIfTrue="1">
      <formula>NOT(ISERROR(SEARCH("GULD",G17)))</formula>
    </cfRule>
  </conditionalFormatting>
  <conditionalFormatting sqref="G20">
    <cfRule type="expression" dxfId="644" priority="193" stopIfTrue="1">
      <formula>NOT(ISERROR(SEARCH("KLASSAD",G20)))</formula>
    </cfRule>
    <cfRule type="expression" dxfId="643" priority="194" stopIfTrue="1">
      <formula>NOT(ISERROR(SEARCH("BRONS",G20)))</formula>
    </cfRule>
    <cfRule type="expression" dxfId="642" priority="195" stopIfTrue="1">
      <formula>NOT(ISERROR(SEARCH("GULD",G20)))</formula>
    </cfRule>
  </conditionalFormatting>
  <conditionalFormatting sqref="G21">
    <cfRule type="expression" dxfId="641" priority="190" stopIfTrue="1">
      <formula>NOT(ISERROR(SEARCH("KLASSAD",G21)))</formula>
    </cfRule>
    <cfRule type="expression" dxfId="640" priority="191" stopIfTrue="1">
      <formula>NOT(ISERROR(SEARCH("BRONS",G21)))</formula>
    </cfRule>
    <cfRule type="expression" dxfId="639" priority="192" stopIfTrue="1">
      <formula>NOT(ISERROR(SEARCH("GULD",G21)))</formula>
    </cfRule>
  </conditionalFormatting>
  <conditionalFormatting sqref="G24">
    <cfRule type="expression" dxfId="638" priority="187" stopIfTrue="1">
      <formula>NOT(ISERROR(SEARCH("KLASSAD",G24)))</formula>
    </cfRule>
    <cfRule type="expression" dxfId="637" priority="188" stopIfTrue="1">
      <formula>NOT(ISERROR(SEARCH("BRONS",G24)))</formula>
    </cfRule>
    <cfRule type="expression" dxfId="636" priority="189" stopIfTrue="1">
      <formula>NOT(ISERROR(SEARCH("GULD",G24)))</formula>
    </cfRule>
  </conditionalFormatting>
  <conditionalFormatting sqref="G15">
    <cfRule type="cellIs" dxfId="635" priority="184" stopIfTrue="1" operator="equal">
      <formula>"GULD"</formula>
    </cfRule>
    <cfRule type="cellIs" dxfId="634" priority="185" stopIfTrue="1" operator="equal">
      <formula>"SILVER"</formula>
    </cfRule>
    <cfRule type="cellIs" dxfId="633" priority="186" stopIfTrue="1" operator="equal">
      <formula>"BRONS"</formula>
    </cfRule>
  </conditionalFormatting>
  <conditionalFormatting sqref="G15">
    <cfRule type="expression" dxfId="632" priority="181" stopIfTrue="1">
      <formula>NOT(ISERROR(SEARCH("KLASSAD",G15)))</formula>
    </cfRule>
    <cfRule type="expression" dxfId="631" priority="182" stopIfTrue="1">
      <formula>NOT(ISERROR(SEARCH("BRONS",G15)))</formula>
    </cfRule>
    <cfRule type="expression" dxfId="630" priority="183" stopIfTrue="1">
      <formula>NOT(ISERROR(SEARCH("GULD",G15)))</formula>
    </cfRule>
  </conditionalFormatting>
  <conditionalFormatting sqref="G18">
    <cfRule type="cellIs" dxfId="629" priority="178" stopIfTrue="1" operator="equal">
      <formula>"GULD"</formula>
    </cfRule>
    <cfRule type="cellIs" dxfId="628" priority="179" stopIfTrue="1" operator="equal">
      <formula>"SILVER"</formula>
    </cfRule>
    <cfRule type="cellIs" dxfId="627" priority="180" stopIfTrue="1" operator="equal">
      <formula>"BRONS"</formula>
    </cfRule>
  </conditionalFormatting>
  <conditionalFormatting sqref="G18">
    <cfRule type="expression" dxfId="626" priority="175" stopIfTrue="1">
      <formula>NOT(ISERROR(SEARCH("KLASSAD",G18)))</formula>
    </cfRule>
    <cfRule type="expression" dxfId="625" priority="176" stopIfTrue="1">
      <formula>NOT(ISERROR(SEARCH("BRONS",G18)))</formula>
    </cfRule>
    <cfRule type="expression" dxfId="624" priority="177" stopIfTrue="1">
      <formula>NOT(ISERROR(SEARCH("GULD",G18)))</formula>
    </cfRule>
  </conditionalFormatting>
  <conditionalFormatting sqref="G22:G23">
    <cfRule type="cellIs" dxfId="623" priority="172" stopIfTrue="1" operator="equal">
      <formula>"GULD"</formula>
    </cfRule>
    <cfRule type="cellIs" dxfId="622" priority="173" stopIfTrue="1" operator="equal">
      <formula>"SILVER"</formula>
    </cfRule>
    <cfRule type="cellIs" dxfId="621" priority="174" stopIfTrue="1" operator="equal">
      <formula>"BRONS"</formula>
    </cfRule>
  </conditionalFormatting>
  <conditionalFormatting sqref="G22:G23">
    <cfRule type="expression" dxfId="620" priority="169" stopIfTrue="1">
      <formula>NOT(ISERROR(SEARCH("KLASSAD",G22)))</formula>
    </cfRule>
    <cfRule type="expression" dxfId="619" priority="170" stopIfTrue="1">
      <formula>NOT(ISERROR(SEARCH("BRONS",G22)))</formula>
    </cfRule>
    <cfRule type="expression" dxfId="618" priority="171" stopIfTrue="1">
      <formula>NOT(ISERROR(SEARCH("GULD",G22)))</formula>
    </cfRule>
  </conditionalFormatting>
  <conditionalFormatting sqref="N10">
    <cfRule type="cellIs" dxfId="617" priority="166" stopIfTrue="1" operator="equal">
      <formula>"GULD"</formula>
    </cfRule>
    <cfRule type="cellIs" dxfId="616" priority="167" stopIfTrue="1" operator="equal">
      <formula>"SILVER"</formula>
    </cfRule>
    <cfRule type="cellIs" dxfId="615" priority="168" stopIfTrue="1" operator="equal">
      <formula>"BRONS"</formula>
    </cfRule>
  </conditionalFormatting>
  <conditionalFormatting sqref="N10">
    <cfRule type="expression" dxfId="614" priority="163" stopIfTrue="1">
      <formula>NOT(ISERROR(SEARCH("KLASSAD",N10)))</formula>
    </cfRule>
    <cfRule type="expression" dxfId="613" priority="164" stopIfTrue="1">
      <formula>NOT(ISERROR(SEARCH("BRONS",N10)))</formula>
    </cfRule>
    <cfRule type="expression" dxfId="612" priority="165" stopIfTrue="1">
      <formula>NOT(ISERROR(SEARCH("GULD",N10)))</formula>
    </cfRule>
  </conditionalFormatting>
  <conditionalFormatting sqref="N12:N14 N17 N20:N24">
    <cfRule type="cellIs" dxfId="611" priority="160" stopIfTrue="1" operator="equal">
      <formula>"GULD"</formula>
    </cfRule>
    <cfRule type="cellIs" dxfId="610" priority="161" stopIfTrue="1" operator="equal">
      <formula>"SILVER"</formula>
    </cfRule>
    <cfRule type="cellIs" dxfId="609" priority="162" stopIfTrue="1" operator="equal">
      <formula>"BRONS"</formula>
    </cfRule>
  </conditionalFormatting>
  <conditionalFormatting sqref="N12:N14 N17 N20:N24">
    <cfRule type="expression" dxfId="608" priority="157" stopIfTrue="1">
      <formula>NOT(ISERROR(SEARCH("KLASSAD",N12)))</formula>
    </cfRule>
    <cfRule type="expression" dxfId="607" priority="158" stopIfTrue="1">
      <formula>NOT(ISERROR(SEARCH("BRONS",N12)))</formula>
    </cfRule>
    <cfRule type="expression" dxfId="606" priority="159" stopIfTrue="1">
      <formula>NOT(ISERROR(SEARCH("GULD",N12)))</formula>
    </cfRule>
  </conditionalFormatting>
  <conditionalFormatting sqref="N12:N14 N17 N20:N24">
    <cfRule type="expression" dxfId="605" priority="154" stopIfTrue="1">
      <formula>NOT(ISERROR(SEARCH("KLASSAD",N12)))</formula>
    </cfRule>
    <cfRule type="expression" dxfId="604" priority="155" stopIfTrue="1">
      <formula>NOT(ISERROR(SEARCH("BRONS",N12)))</formula>
    </cfRule>
    <cfRule type="expression" dxfId="603" priority="156" stopIfTrue="1">
      <formula>NOT(ISERROR(SEARCH("GULD",N12)))</formula>
    </cfRule>
  </conditionalFormatting>
  <conditionalFormatting sqref="N12:N14 N17 N20:N24">
    <cfRule type="expression" dxfId="602" priority="151" stopIfTrue="1">
      <formula>NOT(ISERROR(SEARCH("KLASSAD",N12)))</formula>
    </cfRule>
    <cfRule type="expression" dxfId="601" priority="152" stopIfTrue="1">
      <formula>NOT(ISERROR(SEARCH("BRONS",N12)))</formula>
    </cfRule>
    <cfRule type="expression" dxfId="600" priority="153" stopIfTrue="1">
      <formula>NOT(ISERROR(SEARCH("GULD",N12)))</formula>
    </cfRule>
  </conditionalFormatting>
  <conditionalFormatting sqref="N15">
    <cfRule type="cellIs" dxfId="599" priority="124" stopIfTrue="1" operator="equal">
      <formula>"GULD"</formula>
    </cfRule>
    <cfRule type="cellIs" dxfId="598" priority="125" stopIfTrue="1" operator="equal">
      <formula>"SILVER"</formula>
    </cfRule>
    <cfRule type="cellIs" dxfId="597" priority="126" stopIfTrue="1" operator="equal">
      <formula>"BRONS"</formula>
    </cfRule>
  </conditionalFormatting>
  <conditionalFormatting sqref="N15">
    <cfRule type="expression" dxfId="596" priority="121" stopIfTrue="1">
      <formula>NOT(ISERROR(SEARCH("KLASSAD",N15)))</formula>
    </cfRule>
    <cfRule type="expression" dxfId="595" priority="122" stopIfTrue="1">
      <formula>NOT(ISERROR(SEARCH("BRONS",N15)))</formula>
    </cfRule>
    <cfRule type="expression" dxfId="594" priority="123" stopIfTrue="1">
      <formula>NOT(ISERROR(SEARCH("GULD",N15)))</formula>
    </cfRule>
  </conditionalFormatting>
  <conditionalFormatting sqref="N18">
    <cfRule type="cellIs" dxfId="593" priority="118" stopIfTrue="1" operator="equal">
      <formula>"GULD"</formula>
    </cfRule>
    <cfRule type="cellIs" dxfId="592" priority="119" stopIfTrue="1" operator="equal">
      <formula>"SILVER"</formula>
    </cfRule>
    <cfRule type="cellIs" dxfId="591" priority="120" stopIfTrue="1" operator="equal">
      <formula>"BRONS"</formula>
    </cfRule>
  </conditionalFormatting>
  <conditionalFormatting sqref="N18">
    <cfRule type="expression" dxfId="590" priority="115" stopIfTrue="1">
      <formula>NOT(ISERROR(SEARCH("KLASSAD",N18)))</formula>
    </cfRule>
    <cfRule type="expression" dxfId="589" priority="116" stopIfTrue="1">
      <formula>NOT(ISERROR(SEARCH("BRONS",N18)))</formula>
    </cfRule>
    <cfRule type="expression" dxfId="588" priority="117" stopIfTrue="1">
      <formula>NOT(ISERROR(SEARCH("GULD",N18)))</formula>
    </cfRule>
  </conditionalFormatting>
  <conditionalFormatting sqref="H10">
    <cfRule type="expression" dxfId="587" priority="58" stopIfTrue="1">
      <formula>NOT(ISERROR(SEARCH("KLASSAD",H10)))</formula>
    </cfRule>
    <cfRule type="expression" dxfId="586" priority="59" stopIfTrue="1">
      <formula>NOT(ISERROR(SEARCH("BRONS",H10)))</formula>
    </cfRule>
    <cfRule type="expression" dxfId="585" priority="60" stopIfTrue="1">
      <formula>NOT(ISERROR(SEARCH("GULD",H10)))</formula>
    </cfRule>
  </conditionalFormatting>
  <conditionalFormatting sqref="H10">
    <cfRule type="cellIs" dxfId="584" priority="61" stopIfTrue="1" operator="equal">
      <formula>"GULD"</formula>
    </cfRule>
    <cfRule type="cellIs" dxfId="583" priority="62" stopIfTrue="1" operator="equal">
      <formula>"SILVER"</formula>
    </cfRule>
    <cfRule type="cellIs" dxfId="582" priority="63" stopIfTrue="1" operator="equal">
      <formula>"BRONS"</formula>
    </cfRule>
  </conditionalFormatting>
  <conditionalFormatting sqref="S23">
    <cfRule type="cellIs" dxfId="581" priority="52" stopIfTrue="1" operator="equal">
      <formula>"GULD"</formula>
    </cfRule>
    <cfRule type="cellIs" dxfId="580" priority="53" stopIfTrue="1" operator="equal">
      <formula>"SILVER"</formula>
    </cfRule>
    <cfRule type="cellIs" dxfId="579" priority="54" stopIfTrue="1" operator="equal">
      <formula>"BRONS"</formula>
    </cfRule>
  </conditionalFormatting>
  <conditionalFormatting sqref="S23">
    <cfRule type="expression" dxfId="578" priority="49" stopIfTrue="1">
      <formula>NOT(ISERROR(SEARCH("KLASSAD",S23)))</formula>
    </cfRule>
    <cfRule type="expression" dxfId="577" priority="50" stopIfTrue="1">
      <formula>NOT(ISERROR(SEARCH("BRONS",S23)))</formula>
    </cfRule>
    <cfRule type="expression" dxfId="576" priority="51" stopIfTrue="1">
      <formula>NOT(ISERROR(SEARCH("GULD",S23)))</formula>
    </cfRule>
  </conditionalFormatting>
  <conditionalFormatting sqref="S23">
    <cfRule type="expression" dxfId="575" priority="46" stopIfTrue="1">
      <formula>NOT(ISERROR(SEARCH("KLASSAD",S23)))</formula>
    </cfRule>
    <cfRule type="expression" dxfId="574" priority="47" stopIfTrue="1">
      <formula>NOT(ISERROR(SEARCH("BRONS",S23)))</formula>
    </cfRule>
    <cfRule type="expression" dxfId="573" priority="48" stopIfTrue="1">
      <formula>NOT(ISERROR(SEARCH("GULD",S23)))</formula>
    </cfRule>
  </conditionalFormatting>
  <conditionalFormatting sqref="S23">
    <cfRule type="expression" dxfId="572" priority="43" stopIfTrue="1">
      <formula>NOT(ISERROR(SEARCH("KLASSAD",S23)))</formula>
    </cfRule>
    <cfRule type="expression" dxfId="571" priority="44" stopIfTrue="1">
      <formula>NOT(ISERROR(SEARCH("BRONS",S23)))</formula>
    </cfRule>
    <cfRule type="expression" dxfId="570" priority="45" stopIfTrue="1">
      <formula>NOT(ISERROR(SEARCH("GULD",S23)))</formula>
    </cfRule>
  </conditionalFormatting>
  <conditionalFormatting sqref="S33">
    <cfRule type="cellIs" dxfId="569" priority="40" stopIfTrue="1" operator="equal">
      <formula>"GULD"</formula>
    </cfRule>
    <cfRule type="cellIs" dxfId="568" priority="41" stopIfTrue="1" operator="equal">
      <formula>"SILVER"</formula>
    </cfRule>
    <cfRule type="cellIs" dxfId="567" priority="42" stopIfTrue="1" operator="equal">
      <formula>"BRONS"</formula>
    </cfRule>
  </conditionalFormatting>
  <conditionalFormatting sqref="S33">
    <cfRule type="expression" dxfId="566" priority="37" stopIfTrue="1">
      <formula>NOT(ISERROR(SEARCH("KLASSAD",S33)))</formula>
    </cfRule>
    <cfRule type="expression" dxfId="565" priority="38" stopIfTrue="1">
      <formula>NOT(ISERROR(SEARCH("BRONS",S33)))</formula>
    </cfRule>
    <cfRule type="expression" dxfId="564" priority="39" stopIfTrue="1">
      <formula>NOT(ISERROR(SEARCH("GULD",S33)))</formula>
    </cfRule>
  </conditionalFormatting>
  <conditionalFormatting sqref="S33">
    <cfRule type="expression" dxfId="563" priority="34" stopIfTrue="1">
      <formula>NOT(ISERROR(SEARCH("KLASSAD",S33)))</formula>
    </cfRule>
    <cfRule type="expression" dxfId="562" priority="35" stopIfTrue="1">
      <formula>NOT(ISERROR(SEARCH("BRONS",S33)))</formula>
    </cfRule>
    <cfRule type="expression" dxfId="561" priority="36" stopIfTrue="1">
      <formula>NOT(ISERROR(SEARCH("GULD",S33)))</formula>
    </cfRule>
  </conditionalFormatting>
  <conditionalFormatting sqref="S33">
    <cfRule type="expression" dxfId="560" priority="31" stopIfTrue="1">
      <formula>NOT(ISERROR(SEARCH("KLASSAD",S33)))</formula>
    </cfRule>
    <cfRule type="expression" dxfId="559" priority="32" stopIfTrue="1">
      <formula>NOT(ISERROR(SEARCH("BRONS",S33)))</formula>
    </cfRule>
    <cfRule type="expression" dxfId="558" priority="33" stopIfTrue="1">
      <formula>NOT(ISERROR(SEARCH("GULD",S33)))</formula>
    </cfRule>
  </conditionalFormatting>
  <conditionalFormatting sqref="S15">
    <cfRule type="cellIs" dxfId="557" priority="28" stopIfTrue="1" operator="equal">
      <formula>"GULD"</formula>
    </cfRule>
    <cfRule type="cellIs" dxfId="556" priority="29" stopIfTrue="1" operator="equal">
      <formula>"SILVER"</formula>
    </cfRule>
    <cfRule type="cellIs" dxfId="555" priority="30" stopIfTrue="1" operator="equal">
      <formula>"BRONS"</formula>
    </cfRule>
  </conditionalFormatting>
  <conditionalFormatting sqref="S15">
    <cfRule type="expression" dxfId="554" priority="25" stopIfTrue="1">
      <formula>NOT(ISERROR(SEARCH("KLASSAD",S15)))</formula>
    </cfRule>
    <cfRule type="expression" dxfId="553" priority="26" stopIfTrue="1">
      <formula>NOT(ISERROR(SEARCH("BRONS",S15)))</formula>
    </cfRule>
    <cfRule type="expression" dxfId="552" priority="27" stopIfTrue="1">
      <formula>NOT(ISERROR(SEARCH("GULD",S15)))</formula>
    </cfRule>
  </conditionalFormatting>
  <conditionalFormatting sqref="S15">
    <cfRule type="expression" dxfId="551" priority="22" stopIfTrue="1">
      <formula>NOT(ISERROR(SEARCH("KLASSAD",S15)))</formula>
    </cfRule>
    <cfRule type="expression" dxfId="550" priority="23" stopIfTrue="1">
      <formula>NOT(ISERROR(SEARCH("BRONS",S15)))</formula>
    </cfRule>
    <cfRule type="expression" dxfId="549" priority="24" stopIfTrue="1">
      <formula>NOT(ISERROR(SEARCH("GULD",S15)))</formula>
    </cfRule>
  </conditionalFormatting>
  <conditionalFormatting sqref="S15">
    <cfRule type="expression" dxfId="548" priority="19" stopIfTrue="1">
      <formula>NOT(ISERROR(SEARCH("KLASSAD",S15)))</formula>
    </cfRule>
    <cfRule type="expression" dxfId="547" priority="20" stopIfTrue="1">
      <formula>NOT(ISERROR(SEARCH("BRONS",S15)))</formula>
    </cfRule>
    <cfRule type="expression" dxfId="546" priority="21" stopIfTrue="1">
      <formula>NOT(ISERROR(SEARCH("GULD",S15)))</formula>
    </cfRule>
  </conditionalFormatting>
  <conditionalFormatting sqref="AE22">
    <cfRule type="expression" dxfId="545" priority="1" stopIfTrue="1">
      <formula>NOT(ISERROR(SEARCH("KLASSAD",AE22)))</formula>
    </cfRule>
    <cfRule type="expression" dxfId="544" priority="2" stopIfTrue="1">
      <formula>NOT(ISERROR(SEARCH("BRONS",AE22)))</formula>
    </cfRule>
    <cfRule type="expression" dxfId="543" priority="3" stopIfTrue="1">
      <formula>NOT(ISERROR(SEARCH("GULD",AE22)))</formula>
    </cfRule>
  </conditionalFormatting>
  <conditionalFormatting sqref="AE22">
    <cfRule type="cellIs" dxfId="542" priority="10" stopIfTrue="1" operator="equal">
      <formula>"GULD"</formula>
    </cfRule>
    <cfRule type="cellIs" dxfId="541" priority="11" stopIfTrue="1" operator="equal">
      <formula>"SILVER"</formula>
    </cfRule>
    <cfRule type="cellIs" dxfId="540" priority="12" stopIfTrue="1" operator="equal">
      <formula>"BRONS"</formula>
    </cfRule>
  </conditionalFormatting>
  <conditionalFormatting sqref="AE22">
    <cfRule type="expression" dxfId="539" priority="7" stopIfTrue="1">
      <formula>NOT(ISERROR(SEARCH("KLASSAD",AE22)))</formula>
    </cfRule>
    <cfRule type="expression" dxfId="538" priority="8" stopIfTrue="1">
      <formula>NOT(ISERROR(SEARCH("BRONS",AE22)))</formula>
    </cfRule>
    <cfRule type="expression" dxfId="537" priority="9" stopIfTrue="1">
      <formula>NOT(ISERROR(SEARCH("GULD",AE22)))</formula>
    </cfRule>
  </conditionalFormatting>
  <conditionalFormatting sqref="AE22">
    <cfRule type="expression" dxfId="536" priority="4" stopIfTrue="1">
      <formula>NOT(ISERROR(SEARCH("KLASSAD",AE22)))</formula>
    </cfRule>
    <cfRule type="expression" dxfId="535" priority="5" stopIfTrue="1">
      <formula>NOT(ISERROR(SEARCH("BRONS",AE22)))</formula>
    </cfRule>
    <cfRule type="expression" dxfId="534" priority="6" stopIfTrue="1">
      <formula>NOT(ISERROR(SEARCH("GULD",AE22)))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0:E24" xr:uid="{00000000-0002-0000-0000-000000000000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37"/>
  <sheetViews>
    <sheetView showGridLines="0" zoomScaleNormal="100" workbookViewId="0">
      <selection activeCell="B4" sqref="B4"/>
    </sheetView>
  </sheetViews>
  <sheetFormatPr defaultColWidth="9.109375" defaultRowHeight="15" x14ac:dyDescent="0.25"/>
  <cols>
    <col min="1" max="1" width="6.6640625" style="4" customWidth="1"/>
    <col min="2" max="2" width="4.33203125" style="1" customWidth="1"/>
    <col min="3" max="3" width="6.109375" style="304" customWidth="1"/>
    <col min="4" max="4" width="23.6640625" style="4" customWidth="1"/>
    <col min="5" max="5" width="9.88671875" style="4" customWidth="1"/>
    <col min="6" max="6" width="15.88671875" style="4" hidden="1" customWidth="1"/>
    <col min="7" max="7" width="8.44140625" style="4" customWidth="1"/>
    <col min="8" max="8" width="8.6640625" style="4" hidden="1" customWidth="1"/>
    <col min="9" max="9" width="7.88671875" style="4" customWidth="1"/>
    <col min="10" max="10" width="11.33203125" style="4" customWidth="1"/>
    <col min="11" max="11" width="4" style="4" customWidth="1"/>
    <col min="12" max="12" width="5.33203125" style="1" customWidth="1"/>
    <col min="13" max="13" width="20.44140625" style="1" customWidth="1"/>
    <col min="14" max="14" width="9.33203125" style="1" hidden="1" customWidth="1"/>
    <col min="15" max="15" width="7.6640625" style="1" hidden="1" customWidth="1"/>
    <col min="16" max="16" width="6.88671875" style="1" hidden="1" customWidth="1"/>
    <col min="17" max="17" width="2.6640625" style="1" hidden="1" customWidth="1"/>
    <col min="18" max="18" width="9.5546875" style="1" hidden="1" customWidth="1"/>
    <col min="19" max="19" width="8.5546875" style="2" hidden="1" customWidth="1"/>
    <col min="20" max="20" width="8.109375" style="2" hidden="1" customWidth="1"/>
    <col min="21" max="22" width="8" style="2" hidden="1" customWidth="1"/>
    <col min="23" max="23" width="8.109375" style="2" hidden="1" customWidth="1"/>
    <col min="24" max="24" width="7.33203125" style="2" hidden="1" customWidth="1"/>
    <col min="25" max="25" width="7.33203125" style="1" hidden="1" customWidth="1"/>
    <col min="26" max="26" width="9.6640625" style="1" hidden="1" customWidth="1"/>
    <col min="27" max="27" width="7.44140625" style="1" hidden="1" customWidth="1"/>
    <col min="28" max="29" width="7.33203125" style="1" hidden="1" customWidth="1"/>
    <col min="30" max="30" width="9.109375" style="1" hidden="1" customWidth="1"/>
    <col min="31" max="31" width="8" style="1" hidden="1" customWidth="1"/>
    <col min="32" max="32" width="0" style="1" hidden="1" customWidth="1"/>
    <col min="33" max="33" width="0" style="15" hidden="1" customWidth="1"/>
    <col min="34" max="35" width="0" style="16" hidden="1" customWidth="1"/>
    <col min="36" max="45" width="9.109375" style="16"/>
    <col min="46" max="16384" width="9.109375" style="4"/>
  </cols>
  <sheetData>
    <row r="1" spans="2:45" x14ac:dyDescent="0.25"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2:45" ht="25.8" x14ac:dyDescent="0.5">
      <c r="B2" s="5" t="s">
        <v>33</v>
      </c>
      <c r="E2" s="5"/>
      <c r="F2" s="5"/>
      <c r="G2" s="1"/>
      <c r="H2" s="1"/>
      <c r="I2" s="1"/>
      <c r="J2" s="1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2:45" ht="21" x14ac:dyDescent="0.4">
      <c r="B3" s="177" t="s">
        <v>41</v>
      </c>
      <c r="D3" s="159"/>
      <c r="E3" s="159"/>
      <c r="F3" s="159"/>
      <c r="G3" s="159"/>
      <c r="H3" s="159"/>
      <c r="I3" s="159"/>
      <c r="J3" s="1"/>
      <c r="K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5" x14ac:dyDescent="0.25">
      <c r="D4" s="159"/>
      <c r="E4" s="159"/>
      <c r="F4" s="159"/>
      <c r="G4" s="159"/>
      <c r="H4" s="159"/>
      <c r="I4" s="159"/>
      <c r="J4" s="1"/>
      <c r="K4" s="1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5" x14ac:dyDescent="0.25">
      <c r="B5" s="160" t="s">
        <v>0</v>
      </c>
      <c r="D5" s="324"/>
      <c r="E5" s="348"/>
      <c r="F5" s="348"/>
      <c r="G5" s="348"/>
      <c r="H5" s="306"/>
      <c r="I5" s="1"/>
      <c r="J5" s="1"/>
      <c r="K5" s="1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5" x14ac:dyDescent="0.25">
      <c r="B6" s="160" t="s">
        <v>26</v>
      </c>
      <c r="D6" s="324"/>
      <c r="E6" s="348"/>
      <c r="F6" s="348"/>
      <c r="G6" s="348"/>
      <c r="H6" s="306"/>
      <c r="I6" s="1"/>
      <c r="J6" s="1"/>
      <c r="K6" s="1"/>
      <c r="R6" s="20"/>
      <c r="S6" s="21"/>
      <c r="T6" s="21"/>
      <c r="U6" s="21"/>
      <c r="V6" s="21"/>
      <c r="W6" s="21"/>
      <c r="X6" s="21"/>
      <c r="Y6" s="20"/>
      <c r="Z6" s="20"/>
      <c r="AA6" s="20"/>
      <c r="AB6" s="20"/>
      <c r="AC6" s="20"/>
      <c r="AD6" s="20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5" ht="15.75" customHeight="1" thickBot="1" x14ac:dyDescent="0.35">
      <c r="D7" s="7"/>
      <c r="E7" s="7"/>
      <c r="F7" s="7"/>
      <c r="G7" s="7"/>
      <c r="H7" s="305"/>
      <c r="I7" s="8"/>
      <c r="J7" s="8"/>
      <c r="K7" s="1"/>
      <c r="S7" s="21"/>
      <c r="T7" s="21"/>
      <c r="U7" s="21"/>
      <c r="V7" s="21"/>
      <c r="W7" s="21"/>
      <c r="X7" s="21"/>
      <c r="Y7" s="20"/>
      <c r="Z7" s="20"/>
      <c r="AA7" s="20"/>
      <c r="AB7" s="20"/>
      <c r="AC7" s="20"/>
      <c r="AD7" s="20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5" ht="13.2" customHeight="1" x14ac:dyDescent="0.25">
      <c r="B8" s="6"/>
      <c r="D8" s="320"/>
      <c r="E8" s="354" t="s">
        <v>18</v>
      </c>
      <c r="F8" s="358" t="s">
        <v>19</v>
      </c>
      <c r="G8" s="358"/>
      <c r="H8" s="360" t="s">
        <v>8</v>
      </c>
      <c r="I8" s="360"/>
      <c r="J8" s="356" t="s">
        <v>0</v>
      </c>
      <c r="K8" s="1"/>
      <c r="S8" s="1"/>
      <c r="T8" s="1"/>
      <c r="U8" s="20"/>
      <c r="V8" s="20"/>
      <c r="W8" s="20"/>
      <c r="X8" s="20"/>
      <c r="Y8" s="20"/>
      <c r="Z8" s="20"/>
      <c r="AA8" s="20"/>
      <c r="AB8" s="20"/>
      <c r="AC8" s="20"/>
      <c r="AD8" s="24"/>
      <c r="AE8" s="24"/>
      <c r="AF8" s="20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5" ht="10.95" customHeight="1" thickBot="1" x14ac:dyDescent="0.35">
      <c r="B9" s="6"/>
      <c r="D9" s="320"/>
      <c r="E9" s="355"/>
      <c r="F9" s="359"/>
      <c r="G9" s="359"/>
      <c r="H9" s="361"/>
      <c r="I9" s="361"/>
      <c r="J9" s="357"/>
      <c r="K9" s="1"/>
      <c r="M9" s="32"/>
      <c r="S9" s="20"/>
      <c r="T9" s="40"/>
      <c r="U9" s="20"/>
      <c r="W9" s="20"/>
      <c r="Y9" s="2"/>
      <c r="Z9" s="2"/>
      <c r="AD9" s="24"/>
      <c r="AE9" s="24"/>
      <c r="AF9" s="20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5" ht="18" customHeight="1" thickBot="1" x14ac:dyDescent="0.3">
      <c r="B10" s="337" t="s">
        <v>1</v>
      </c>
      <c r="C10" s="156">
        <v>1</v>
      </c>
      <c r="D10" s="144" t="s">
        <v>39</v>
      </c>
      <c r="E10" s="145" t="s">
        <v>5</v>
      </c>
      <c r="F10" s="164"/>
      <c r="G10" s="340" t="str">
        <f>P10</f>
        <v>BRONS</v>
      </c>
      <c r="H10" s="165"/>
      <c r="I10" s="342" t="str">
        <f>U15</f>
        <v>SILVER</v>
      </c>
      <c r="J10" s="351" t="str">
        <f>AH19</f>
        <v>SILVER</v>
      </c>
      <c r="K10" s="1"/>
      <c r="N10" s="130">
        <f t="shared" ref="N10:N22" si="0">IF(E10="BRONS",1,IF(E10="silver",2,3))</f>
        <v>3</v>
      </c>
      <c r="O10" s="3"/>
      <c r="P10" s="345" t="str">
        <f>IF(O11=1,"BRONS",IF(O11=2,"SILVER","GULD"))</f>
        <v>BRONS</v>
      </c>
      <c r="Q10" s="22"/>
      <c r="S10" s="1"/>
      <c r="T10" s="104" t="s">
        <v>16</v>
      </c>
      <c r="U10" s="49"/>
      <c r="V10" s="49"/>
      <c r="W10" s="49"/>
      <c r="X10" s="49"/>
      <c r="Y10" s="49"/>
      <c r="Z10" s="49"/>
      <c r="AA10" s="49"/>
      <c r="AB10" s="49"/>
      <c r="AC10" s="105"/>
      <c r="AD10" s="106"/>
      <c r="AE10" s="24"/>
      <c r="AF10" s="20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5" ht="18" customHeight="1" thickBot="1" x14ac:dyDescent="0.3">
      <c r="B11" s="338"/>
      <c r="C11" s="157">
        <v>2</v>
      </c>
      <c r="D11" s="138" t="s">
        <v>20</v>
      </c>
      <c r="E11" s="139" t="s">
        <v>7</v>
      </c>
      <c r="F11" s="161"/>
      <c r="G11" s="341"/>
      <c r="H11" s="162"/>
      <c r="I11" s="343"/>
      <c r="J11" s="352"/>
      <c r="K11" s="1"/>
      <c r="M11" s="10"/>
      <c r="N11" s="131">
        <f t="shared" si="0"/>
        <v>1</v>
      </c>
      <c r="O11" s="132">
        <f>IF($N$11&lt;$N$10,$N$11,$N$10)</f>
        <v>1</v>
      </c>
      <c r="P11" s="346"/>
      <c r="Q11" s="22"/>
      <c r="R11" s="18"/>
      <c r="S11" s="10"/>
      <c r="T11" s="50" t="s">
        <v>11</v>
      </c>
      <c r="U11" s="57">
        <f>COUNTIFS(O11:O13,1)</f>
        <v>1</v>
      </c>
      <c r="V11" s="51"/>
      <c r="W11" s="52" t="s">
        <v>7</v>
      </c>
      <c r="X11" s="52" t="s">
        <v>7</v>
      </c>
      <c r="Y11" s="52" t="s">
        <v>7</v>
      </c>
      <c r="Z11" s="74" t="s">
        <v>3</v>
      </c>
      <c r="AA11" s="74" t="s">
        <v>3</v>
      </c>
      <c r="AB11" s="93"/>
      <c r="AC11" s="94"/>
      <c r="AD11" s="107"/>
      <c r="AE11" s="25"/>
      <c r="AF11" s="20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5" ht="18" customHeight="1" thickBot="1" x14ac:dyDescent="0.3">
      <c r="B12" s="338"/>
      <c r="C12" s="157">
        <v>3</v>
      </c>
      <c r="D12" s="138" t="s">
        <v>2</v>
      </c>
      <c r="E12" s="139" t="s">
        <v>5</v>
      </c>
      <c r="F12" s="163"/>
      <c r="G12" s="178" t="str">
        <f>P12</f>
        <v>GULD</v>
      </c>
      <c r="H12" s="162"/>
      <c r="I12" s="343"/>
      <c r="J12" s="352"/>
      <c r="K12" s="1"/>
      <c r="M12" s="10"/>
      <c r="N12" s="131">
        <f t="shared" si="0"/>
        <v>3</v>
      </c>
      <c r="O12" s="133">
        <f>N12</f>
        <v>3</v>
      </c>
      <c r="P12" s="17" t="str">
        <f>IF(O12=1,"BRONS",IF(O12=2,"SILVER","GULD"))</f>
        <v>GULD</v>
      </c>
      <c r="Q12" s="134">
        <f>U14</f>
        <v>2</v>
      </c>
      <c r="R12" s="18"/>
      <c r="S12" s="10"/>
      <c r="T12" s="50" t="s">
        <v>12</v>
      </c>
      <c r="U12" s="57">
        <f>COUNTIFS(O11:O13,2)</f>
        <v>0</v>
      </c>
      <c r="V12" s="51"/>
      <c r="W12" s="52" t="s">
        <v>7</v>
      </c>
      <c r="X12" s="52" t="s">
        <v>7</v>
      </c>
      <c r="Y12" s="95"/>
      <c r="Z12" s="74" t="s">
        <v>3</v>
      </c>
      <c r="AA12" s="96" t="s">
        <v>5</v>
      </c>
      <c r="AB12" s="93"/>
      <c r="AC12" s="93"/>
      <c r="AD12" s="108"/>
      <c r="AE12" s="26"/>
      <c r="AF12" s="20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2:45" ht="18" customHeight="1" thickBot="1" x14ac:dyDescent="0.3">
      <c r="B13" s="339"/>
      <c r="C13" s="158">
        <v>4</v>
      </c>
      <c r="D13" s="148" t="s">
        <v>21</v>
      </c>
      <c r="E13" s="149" t="s">
        <v>5</v>
      </c>
      <c r="F13" s="166"/>
      <c r="G13" s="151" t="str">
        <f>P13</f>
        <v>GULD</v>
      </c>
      <c r="H13" s="166"/>
      <c r="I13" s="344"/>
      <c r="J13" s="352"/>
      <c r="K13" s="1"/>
      <c r="M13" s="11"/>
      <c r="N13" s="135">
        <f t="shared" si="0"/>
        <v>3</v>
      </c>
      <c r="O13" s="136">
        <f t="shared" ref="O13:O14" si="1">N13</f>
        <v>3</v>
      </c>
      <c r="P13" s="17" t="str">
        <f>IF(O13=1,"BRONS",IF(O13=2,"SILVER","GULD"))</f>
        <v>GULD</v>
      </c>
      <c r="Q13" s="134"/>
      <c r="R13" s="180"/>
      <c r="S13" s="10"/>
      <c r="T13" s="50" t="s">
        <v>13</v>
      </c>
      <c r="U13" s="57">
        <f>COUNTIFS(O11:O13,3)</f>
        <v>2</v>
      </c>
      <c r="V13" s="51"/>
      <c r="W13" s="52" t="s">
        <v>7</v>
      </c>
      <c r="X13" s="95"/>
      <c r="Y13" s="95"/>
      <c r="Z13" s="96"/>
      <c r="AA13" s="96" t="s">
        <v>5</v>
      </c>
      <c r="AB13" s="93"/>
      <c r="AC13" s="93"/>
      <c r="AD13" s="109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2:45" ht="18" customHeight="1" thickBot="1" x14ac:dyDescent="0.35">
      <c r="B14" s="337" t="s">
        <v>4</v>
      </c>
      <c r="C14" s="156">
        <v>5</v>
      </c>
      <c r="D14" s="144" t="s">
        <v>31</v>
      </c>
      <c r="E14" s="145" t="s">
        <v>3</v>
      </c>
      <c r="F14" s="167"/>
      <c r="G14" s="179" t="str">
        <f>P14</f>
        <v>SILVER</v>
      </c>
      <c r="H14" s="165"/>
      <c r="I14" s="342" t="str">
        <f>U22</f>
        <v>SILVER</v>
      </c>
      <c r="J14" s="352"/>
      <c r="K14" s="1"/>
      <c r="M14" s="11"/>
      <c r="N14" s="130">
        <f t="shared" si="0"/>
        <v>2</v>
      </c>
      <c r="O14" s="137">
        <f t="shared" si="1"/>
        <v>2</v>
      </c>
      <c r="P14" s="17" t="str">
        <f>IF(O14=1,"BRONS",IF(O14=2,"SILVER","GULD"))</f>
        <v>SILVER</v>
      </c>
      <c r="Q14" s="134"/>
      <c r="R14" s="180"/>
      <c r="S14" s="10"/>
      <c r="T14" s="110"/>
      <c r="U14" s="57">
        <f>IF(U11&gt;=1,IF(U11&gt;=2,1,2),IF(U13&gt;=U12,3,2))</f>
        <v>2</v>
      </c>
      <c r="V14" s="98"/>
      <c r="W14" s="99" t="s">
        <v>7</v>
      </c>
      <c r="X14" s="99" t="s">
        <v>7</v>
      </c>
      <c r="Y14" s="100" t="s">
        <v>3</v>
      </c>
      <c r="Z14" s="100" t="s">
        <v>3</v>
      </c>
      <c r="AA14" s="101" t="s">
        <v>5</v>
      </c>
      <c r="AB14" s="93"/>
      <c r="AC14" s="93"/>
      <c r="AD14" s="109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2:45" ht="18" customHeight="1" thickBot="1" x14ac:dyDescent="0.35">
      <c r="B15" s="338"/>
      <c r="C15" s="157">
        <v>6</v>
      </c>
      <c r="D15" s="138" t="s">
        <v>32</v>
      </c>
      <c r="E15" s="139" t="s">
        <v>7</v>
      </c>
      <c r="F15" s="161"/>
      <c r="G15" s="341" t="str">
        <f>P15</f>
        <v>BRONS</v>
      </c>
      <c r="H15" s="162"/>
      <c r="I15" s="343"/>
      <c r="J15" s="352"/>
      <c r="K15" s="1"/>
      <c r="M15" s="11"/>
      <c r="N15" s="131">
        <f t="shared" si="0"/>
        <v>1</v>
      </c>
      <c r="O15" s="347">
        <f>IF($N$16&lt;$N$15,$N$16,$N$15)</f>
        <v>1</v>
      </c>
      <c r="P15" s="345" t="str">
        <f>IF(O15=1,"BRONS",IF(O15=2,"SILVER","GULD"))</f>
        <v>BRONS</v>
      </c>
      <c r="Q15" s="134"/>
      <c r="R15" s="180"/>
      <c r="S15" s="10"/>
      <c r="T15" s="111"/>
      <c r="U15" s="61" t="str">
        <f>IF(U14=1,"BRONS",IF(U14=2,"SILVER","GULD"))</f>
        <v>SILVER</v>
      </c>
      <c r="V15" s="112"/>
      <c r="W15" s="112"/>
      <c r="X15" s="113"/>
      <c r="Y15" s="112"/>
      <c r="Z15" s="112"/>
      <c r="AA15" s="114"/>
      <c r="AB15" s="114"/>
      <c r="AC15" s="115"/>
      <c r="AD15" s="116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2:45" ht="18" customHeight="1" thickBot="1" x14ac:dyDescent="0.3">
      <c r="B16" s="338"/>
      <c r="C16" s="157">
        <v>7</v>
      </c>
      <c r="D16" s="138" t="s">
        <v>27</v>
      </c>
      <c r="E16" s="139" t="s">
        <v>3</v>
      </c>
      <c r="F16" s="161"/>
      <c r="G16" s="341"/>
      <c r="H16" s="162"/>
      <c r="I16" s="343"/>
      <c r="J16" s="352"/>
      <c r="K16" s="1"/>
      <c r="M16" s="11"/>
      <c r="N16" s="131">
        <f t="shared" si="0"/>
        <v>2</v>
      </c>
      <c r="O16" s="347"/>
      <c r="P16" s="346"/>
      <c r="Q16" s="134"/>
      <c r="S16" s="1"/>
      <c r="T16" s="94"/>
      <c r="U16" s="102"/>
      <c r="V16" s="51"/>
      <c r="W16" s="51"/>
      <c r="X16" s="51"/>
      <c r="Y16" s="51"/>
      <c r="Z16" s="51"/>
      <c r="AA16" s="94"/>
      <c r="AB16" s="94"/>
      <c r="AC16" s="94"/>
      <c r="AD16" s="9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2:45" ht="18" customHeight="1" thickBot="1" x14ac:dyDescent="0.3">
      <c r="B17" s="338"/>
      <c r="C17" s="157">
        <v>8</v>
      </c>
      <c r="D17" s="138" t="s">
        <v>22</v>
      </c>
      <c r="E17" s="139" t="s">
        <v>5</v>
      </c>
      <c r="F17" s="163"/>
      <c r="G17" s="178" t="str">
        <f>P17</f>
        <v>GULD</v>
      </c>
      <c r="H17" s="162"/>
      <c r="I17" s="343"/>
      <c r="J17" s="352"/>
      <c r="K17" s="1"/>
      <c r="M17" s="11"/>
      <c r="N17" s="131">
        <f t="shared" si="0"/>
        <v>3</v>
      </c>
      <c r="O17" s="133">
        <f>N17</f>
        <v>3</v>
      </c>
      <c r="P17" s="17" t="str">
        <f>IF(O17=1,"BRONS",IF(O17=2,"SILVER","GULD"))</f>
        <v>GULD</v>
      </c>
      <c r="Q17" s="134">
        <f>U21</f>
        <v>2</v>
      </c>
      <c r="S17" s="1"/>
      <c r="T17" s="117" t="s">
        <v>14</v>
      </c>
      <c r="U17" s="118"/>
      <c r="V17" s="119"/>
      <c r="W17" s="120"/>
      <c r="X17" s="120"/>
      <c r="Y17" s="120"/>
      <c r="Z17" s="120"/>
      <c r="AA17" s="120"/>
      <c r="AB17" s="120"/>
      <c r="AC17" s="119"/>
      <c r="AD17" s="121"/>
      <c r="AE17" s="29"/>
      <c r="AF17" s="20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2:45" ht="18" customHeight="1" thickBot="1" x14ac:dyDescent="0.3">
      <c r="B18" s="338"/>
      <c r="C18" s="157">
        <v>9</v>
      </c>
      <c r="D18" s="138" t="s">
        <v>23</v>
      </c>
      <c r="E18" s="139" t="s">
        <v>3</v>
      </c>
      <c r="F18" s="161"/>
      <c r="G18" s="341" t="str">
        <f>P18</f>
        <v>BRONS</v>
      </c>
      <c r="H18" s="162"/>
      <c r="I18" s="343"/>
      <c r="J18" s="352"/>
      <c r="K18" s="1"/>
      <c r="M18" s="11"/>
      <c r="N18" s="131">
        <f t="shared" si="0"/>
        <v>2</v>
      </c>
      <c r="O18" s="347">
        <f>IF($N$19&lt;$N$18,$N$19,$N$18)</f>
        <v>1</v>
      </c>
      <c r="P18" s="345" t="str">
        <f>IF(O18=1,"BRONS",IF(O18=2,"SILVER","GULD"))</f>
        <v>BRONS</v>
      </c>
      <c r="Q18" s="134"/>
      <c r="S18" s="1"/>
      <c r="T18" s="50" t="s">
        <v>11</v>
      </c>
      <c r="U18" s="57">
        <f>COUNTIFS(O14:O21,1)</f>
        <v>2</v>
      </c>
      <c r="V18" s="51"/>
      <c r="W18" s="52" t="s">
        <v>7</v>
      </c>
      <c r="X18" s="52" t="s">
        <v>7</v>
      </c>
      <c r="Y18" s="52" t="s">
        <v>7</v>
      </c>
      <c r="Z18" s="52" t="s">
        <v>7</v>
      </c>
      <c r="AA18" s="52" t="s">
        <v>7</v>
      </c>
      <c r="AB18" s="52" t="s">
        <v>7</v>
      </c>
      <c r="AC18" s="53" t="s">
        <v>3</v>
      </c>
      <c r="AD18" s="54" t="s">
        <v>3</v>
      </c>
      <c r="AE18" s="20"/>
      <c r="AF18" s="20"/>
      <c r="AG18" s="20"/>
      <c r="AH18" s="20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2:45" ht="18" customHeight="1" thickBot="1" x14ac:dyDescent="0.3">
      <c r="B19" s="338"/>
      <c r="C19" s="157">
        <v>10</v>
      </c>
      <c r="D19" s="138" t="s">
        <v>24</v>
      </c>
      <c r="E19" s="139" t="s">
        <v>7</v>
      </c>
      <c r="F19" s="161"/>
      <c r="G19" s="341"/>
      <c r="H19" s="162"/>
      <c r="I19" s="343"/>
      <c r="J19" s="352"/>
      <c r="K19" s="1"/>
      <c r="M19" s="11"/>
      <c r="N19" s="131">
        <f t="shared" si="0"/>
        <v>1</v>
      </c>
      <c r="O19" s="347"/>
      <c r="P19" s="346"/>
      <c r="Q19" s="134"/>
      <c r="S19" s="1"/>
      <c r="T19" s="50" t="s">
        <v>12</v>
      </c>
      <c r="U19" s="57">
        <f>COUNTIFS(O14:O21,2)</f>
        <v>2</v>
      </c>
      <c r="V19" s="51"/>
      <c r="W19" s="52" t="s">
        <v>7</v>
      </c>
      <c r="X19" s="52" t="s">
        <v>7</v>
      </c>
      <c r="Y19" s="52" t="s">
        <v>7</v>
      </c>
      <c r="Z19" s="52" t="s">
        <v>7</v>
      </c>
      <c r="AA19" s="52" t="s">
        <v>7</v>
      </c>
      <c r="AB19" s="52"/>
      <c r="AC19" s="53" t="s">
        <v>3</v>
      </c>
      <c r="AD19" s="54" t="s">
        <v>3</v>
      </c>
      <c r="AE19" s="20"/>
      <c r="AF19" s="20"/>
      <c r="AG19" s="20">
        <f>IF(AH24&gt;=1,1,IF(AH25&gt;=1,2,3))</f>
        <v>2</v>
      </c>
      <c r="AH19" s="44" t="str">
        <f>IF(AG19=1,"BRONS",IF(AG19=2,"SILVER","GULD"))</f>
        <v>SILVER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2:45" ht="18" customHeight="1" thickBot="1" x14ac:dyDescent="0.3">
      <c r="B20" s="338"/>
      <c r="C20" s="157">
        <v>11</v>
      </c>
      <c r="D20" s="138" t="s">
        <v>6</v>
      </c>
      <c r="E20" s="139" t="s">
        <v>5</v>
      </c>
      <c r="F20" s="163"/>
      <c r="G20" s="178" t="str">
        <f>P20</f>
        <v>GULD</v>
      </c>
      <c r="H20" s="162"/>
      <c r="I20" s="343"/>
      <c r="J20" s="352"/>
      <c r="K20" s="1"/>
      <c r="M20" s="11"/>
      <c r="N20" s="131">
        <f t="shared" si="0"/>
        <v>3</v>
      </c>
      <c r="O20" s="133">
        <f>N20</f>
        <v>3</v>
      </c>
      <c r="P20" s="17" t="str">
        <f>IF(O20=1,"BRONS",IF(O20=2,"SILVER","GULD"))</f>
        <v>GULD</v>
      </c>
      <c r="Q20" s="134"/>
      <c r="S20" s="1"/>
      <c r="T20" s="50" t="s">
        <v>13</v>
      </c>
      <c r="U20" s="57">
        <f>COUNTIFS(O14:O21,3)</f>
        <v>2</v>
      </c>
      <c r="V20" s="51"/>
      <c r="W20" s="52" t="s">
        <v>7</v>
      </c>
      <c r="X20" s="52" t="s">
        <v>7</v>
      </c>
      <c r="Y20" s="52" t="s">
        <v>7</v>
      </c>
      <c r="Z20" s="52" t="s">
        <v>7</v>
      </c>
      <c r="AA20" s="52"/>
      <c r="AB20" s="52"/>
      <c r="AC20" s="53" t="s">
        <v>3</v>
      </c>
      <c r="AD20" s="55" t="s">
        <v>5</v>
      </c>
      <c r="AE20" s="20"/>
      <c r="AF20" s="25"/>
      <c r="AG20" s="25"/>
      <c r="AH20" s="25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2:45" ht="18" customHeight="1" thickBot="1" x14ac:dyDescent="0.3">
      <c r="B21" s="339"/>
      <c r="C21" s="158">
        <v>12</v>
      </c>
      <c r="D21" s="148" t="s">
        <v>10</v>
      </c>
      <c r="E21" s="149" t="s">
        <v>3</v>
      </c>
      <c r="F21" s="168"/>
      <c r="G21" s="151" t="str">
        <f>P21</f>
        <v>SILVER</v>
      </c>
      <c r="H21" s="166"/>
      <c r="I21" s="344"/>
      <c r="J21" s="352"/>
      <c r="K21" s="1"/>
      <c r="M21" s="11"/>
      <c r="N21" s="135">
        <f t="shared" si="0"/>
        <v>2</v>
      </c>
      <c r="O21" s="136">
        <f>N21</f>
        <v>2</v>
      </c>
      <c r="P21" s="17" t="str">
        <f t="shared" ref="P21:P22" si="2">IF(O21=1,"BRONS",IF(O21=2,"SILVER","GULD"))</f>
        <v>SILVER</v>
      </c>
      <c r="Q21" s="134"/>
      <c r="S21" s="1"/>
      <c r="T21" s="56"/>
      <c r="U21" s="57">
        <f>IF(U18&gt;=1,IF(U18&gt;=4,1,2),IF(U20&gt;=U19,3,2))</f>
        <v>2</v>
      </c>
      <c r="V21" s="51"/>
      <c r="W21" s="58" t="s">
        <v>7</v>
      </c>
      <c r="X21" s="58" t="s">
        <v>7</v>
      </c>
      <c r="Y21" s="58" t="s">
        <v>7</v>
      </c>
      <c r="Z21" s="59"/>
      <c r="AA21" s="52"/>
      <c r="AB21" s="59"/>
      <c r="AC21" s="60" t="s">
        <v>5</v>
      </c>
      <c r="AD21" s="55" t="s">
        <v>5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2:45" ht="18" customHeight="1" thickBot="1" x14ac:dyDescent="0.3">
      <c r="B22" s="169" t="s">
        <v>29</v>
      </c>
      <c r="C22" s="170">
        <v>16</v>
      </c>
      <c r="D22" s="171" t="s">
        <v>25</v>
      </c>
      <c r="E22" s="172" t="s">
        <v>5</v>
      </c>
      <c r="F22" s="173"/>
      <c r="G22" s="174" t="str">
        <f>P22</f>
        <v>GULD</v>
      </c>
      <c r="H22" s="175"/>
      <c r="I22" s="176" t="str">
        <f>U31</f>
        <v>GULD</v>
      </c>
      <c r="J22" s="353"/>
      <c r="K22" s="1"/>
      <c r="M22" s="11"/>
      <c r="N22" s="130">
        <f t="shared" si="0"/>
        <v>3</v>
      </c>
      <c r="O22" s="136">
        <f>N22</f>
        <v>3</v>
      </c>
      <c r="P22" s="181" t="str">
        <f t="shared" si="2"/>
        <v>GULD</v>
      </c>
      <c r="Q22" s="134">
        <f>U30</f>
        <v>3</v>
      </c>
      <c r="S22" s="1"/>
      <c r="T22" s="56"/>
      <c r="U22" s="61" t="str">
        <f>IF(U21=1,"BRONS",IF(U21=2,"SILVER","GULD"))</f>
        <v>SILVER</v>
      </c>
      <c r="V22" s="51"/>
      <c r="W22" s="58" t="s">
        <v>7</v>
      </c>
      <c r="X22" s="52" t="s">
        <v>7</v>
      </c>
      <c r="Y22" s="59"/>
      <c r="Z22" s="59"/>
      <c r="AA22" s="52"/>
      <c r="AB22" s="59"/>
      <c r="AC22" s="58"/>
      <c r="AD22" s="62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2:45" x14ac:dyDescent="0.25">
      <c r="D23" s="1"/>
      <c r="E23" s="1"/>
      <c r="F23" s="1"/>
      <c r="G23" s="1"/>
      <c r="H23" s="1"/>
      <c r="I23" s="1"/>
      <c r="J23" s="1"/>
      <c r="K23" s="1"/>
      <c r="M23" s="11"/>
      <c r="N23" s="11"/>
      <c r="O23" s="180"/>
      <c r="P23" s="180"/>
      <c r="Q23" s="180"/>
      <c r="S23" s="1"/>
      <c r="T23" s="56"/>
      <c r="U23" s="103"/>
      <c r="V23" s="58"/>
      <c r="W23" s="58" t="s">
        <v>7</v>
      </c>
      <c r="X23" s="59"/>
      <c r="Y23" s="59"/>
      <c r="Z23" s="59"/>
      <c r="AA23" s="52"/>
      <c r="AB23" s="59"/>
      <c r="AC23" s="58"/>
      <c r="AD23" s="62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2:45" ht="15.45" customHeight="1" thickBot="1" x14ac:dyDescent="0.3">
      <c r="D24" s="1"/>
      <c r="E24" s="1"/>
      <c r="F24" s="1"/>
      <c r="G24" s="1"/>
      <c r="H24" s="1"/>
      <c r="I24" s="1"/>
      <c r="J24" s="1"/>
      <c r="K24" s="1"/>
      <c r="M24" s="11"/>
      <c r="N24" s="11"/>
      <c r="O24" s="180"/>
      <c r="P24" s="180"/>
      <c r="Q24" s="180"/>
      <c r="R24" s="180"/>
      <c r="S24" s="1"/>
      <c r="T24" s="63"/>
      <c r="U24" s="122"/>
      <c r="V24" s="64"/>
      <c r="W24" s="65" t="s">
        <v>7</v>
      </c>
      <c r="X24" s="65" t="s">
        <v>7</v>
      </c>
      <c r="Y24" s="65" t="s">
        <v>7</v>
      </c>
      <c r="Z24" s="66" t="s">
        <v>3</v>
      </c>
      <c r="AA24" s="66" t="s">
        <v>3</v>
      </c>
      <c r="AB24" s="66" t="s">
        <v>3</v>
      </c>
      <c r="AC24" s="66" t="s">
        <v>3</v>
      </c>
      <c r="AD24" s="67" t="s">
        <v>5</v>
      </c>
      <c r="AG24" s="42" t="s">
        <v>11</v>
      </c>
      <c r="AH24" s="45">
        <f>COUNTIFS(Q12:Q22,1)</f>
        <v>0</v>
      </c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2:45" ht="18" thickBot="1" x14ac:dyDescent="0.3">
      <c r="D25" s="9"/>
      <c r="E25" s="1"/>
      <c r="F25" s="1"/>
      <c r="G25" s="1"/>
      <c r="H25" s="1"/>
      <c r="I25" s="1"/>
      <c r="J25" s="1"/>
      <c r="K25" s="1"/>
      <c r="M25" s="13"/>
      <c r="N25" s="11"/>
      <c r="O25" s="180"/>
      <c r="P25" s="180"/>
      <c r="Q25" s="180"/>
      <c r="R25" s="180"/>
      <c r="S25" s="180"/>
      <c r="T25" s="94"/>
      <c r="U25" s="102"/>
      <c r="V25" s="51"/>
      <c r="W25" s="51"/>
      <c r="X25" s="51"/>
      <c r="Y25" s="51"/>
      <c r="Z25" s="51"/>
      <c r="AA25" s="94"/>
      <c r="AB25" s="93"/>
      <c r="AC25" s="93"/>
      <c r="AD25" s="95"/>
      <c r="AE25" s="4"/>
      <c r="AF25" s="4"/>
      <c r="AG25" s="42" t="s">
        <v>12</v>
      </c>
      <c r="AH25" s="45">
        <f>COUNTIFS(Q12:Q22,2)</f>
        <v>2</v>
      </c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2:45" ht="21" customHeight="1" x14ac:dyDescent="0.25">
      <c r="D26" s="1"/>
      <c r="E26" s="1"/>
      <c r="F26" s="1"/>
      <c r="G26" s="1"/>
      <c r="H26" s="1"/>
      <c r="I26" s="1"/>
      <c r="J26" s="1"/>
      <c r="K26" s="1"/>
      <c r="N26" s="11"/>
      <c r="O26" s="180"/>
      <c r="P26" s="180"/>
      <c r="Q26" s="180"/>
      <c r="R26" s="180"/>
      <c r="S26" s="180"/>
      <c r="T26" s="117" t="s">
        <v>15</v>
      </c>
      <c r="U26" s="123"/>
      <c r="V26" s="124"/>
      <c r="W26" s="124"/>
      <c r="X26" s="124"/>
      <c r="Y26" s="124"/>
      <c r="Z26" s="124"/>
      <c r="AA26" s="125"/>
      <c r="AB26" s="124"/>
      <c r="AC26" s="124"/>
      <c r="AD26" s="126"/>
      <c r="AE26" s="29"/>
      <c r="AF26" s="28"/>
      <c r="AG26" s="42" t="s">
        <v>13</v>
      </c>
      <c r="AH26" s="45">
        <f>COUNTIFS(Q12:Q22,3)</f>
        <v>1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2:45" x14ac:dyDescent="0.25">
      <c r="D27" s="1"/>
      <c r="E27" s="1"/>
      <c r="F27" s="1"/>
      <c r="G27" s="1"/>
      <c r="H27" s="1"/>
      <c r="I27" s="1"/>
      <c r="J27" s="1"/>
      <c r="K27" s="1"/>
      <c r="O27" s="349"/>
      <c r="P27" s="349"/>
      <c r="Q27" s="349"/>
      <c r="R27" s="349"/>
      <c r="S27" s="350"/>
      <c r="T27" s="50" t="s">
        <v>11</v>
      </c>
      <c r="U27" s="57">
        <f>COUNTIFS(O22,1)</f>
        <v>0</v>
      </c>
      <c r="V27" s="51"/>
      <c r="W27" s="52" t="s">
        <v>7</v>
      </c>
      <c r="X27" s="52" t="s">
        <v>7</v>
      </c>
      <c r="Y27" s="52" t="s">
        <v>7</v>
      </c>
      <c r="Z27" s="74" t="s">
        <v>3</v>
      </c>
      <c r="AA27" s="74" t="s">
        <v>3</v>
      </c>
      <c r="AB27" s="95"/>
      <c r="AC27" s="95"/>
      <c r="AD27" s="127"/>
      <c r="AE27" s="29"/>
      <c r="AF27" s="28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2:45" x14ac:dyDescent="0.25">
      <c r="D28" s="1"/>
      <c r="E28" s="1"/>
      <c r="F28" s="1"/>
      <c r="G28" s="1"/>
      <c r="H28" s="1"/>
      <c r="I28" s="1"/>
      <c r="J28" s="1"/>
      <c r="K28" s="1"/>
      <c r="M28" s="4"/>
      <c r="N28" s="11"/>
      <c r="O28" s="350"/>
      <c r="P28" s="350"/>
      <c r="Q28" s="350"/>
      <c r="R28" s="350"/>
      <c r="S28" s="350"/>
      <c r="T28" s="50" t="s">
        <v>12</v>
      </c>
      <c r="U28" s="57">
        <f>COUNTIFS(O22,2)</f>
        <v>0</v>
      </c>
      <c r="V28" s="51"/>
      <c r="W28" s="52" t="s">
        <v>7</v>
      </c>
      <c r="X28" s="52" t="s">
        <v>7</v>
      </c>
      <c r="Y28" s="95"/>
      <c r="Z28" s="74" t="s">
        <v>3</v>
      </c>
      <c r="AA28" s="96" t="s">
        <v>5</v>
      </c>
      <c r="AB28" s="95"/>
      <c r="AC28" s="95"/>
      <c r="AD28" s="127"/>
      <c r="AE28" s="29"/>
      <c r="AF28" s="28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2:45" x14ac:dyDescent="0.25">
      <c r="B29" s="6"/>
      <c r="D29" s="1"/>
      <c r="E29" s="1"/>
      <c r="F29" s="1"/>
      <c r="G29" s="1"/>
      <c r="H29" s="1"/>
      <c r="I29" s="1"/>
      <c r="J29" s="1"/>
      <c r="K29" s="1"/>
      <c r="N29" s="10"/>
      <c r="O29" s="10"/>
      <c r="P29" s="10"/>
      <c r="Q29" s="10"/>
      <c r="R29" s="10"/>
      <c r="S29" s="10"/>
      <c r="T29" s="50" t="s">
        <v>13</v>
      </c>
      <c r="U29" s="57">
        <f>COUNTIFS(O22,3)</f>
        <v>1</v>
      </c>
      <c r="V29" s="51"/>
      <c r="W29" s="52" t="s">
        <v>7</v>
      </c>
      <c r="X29" s="95"/>
      <c r="Y29" s="95"/>
      <c r="Z29" s="96"/>
      <c r="AA29" s="96" t="s">
        <v>5</v>
      </c>
      <c r="AB29" s="97"/>
      <c r="AC29" s="97"/>
      <c r="AD29" s="109"/>
      <c r="AE29" s="20"/>
      <c r="AF29" s="20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2:45" ht="16.2" thickBot="1" x14ac:dyDescent="0.35">
      <c r="B30" s="4"/>
      <c r="L30" s="4"/>
      <c r="M30" s="4"/>
      <c r="N30" s="4"/>
      <c r="P30" s="4"/>
      <c r="Q30" s="4"/>
      <c r="R30" s="4"/>
      <c r="S30" s="4"/>
      <c r="T30" s="110"/>
      <c r="U30" s="57">
        <f>O22</f>
        <v>3</v>
      </c>
      <c r="V30" s="98"/>
      <c r="W30" s="99" t="s">
        <v>7</v>
      </c>
      <c r="X30" s="99" t="s">
        <v>7</v>
      </c>
      <c r="Y30" s="100" t="s">
        <v>3</v>
      </c>
      <c r="Z30" s="100" t="s">
        <v>3</v>
      </c>
      <c r="AA30" s="101" t="s">
        <v>5</v>
      </c>
      <c r="AB30" s="97"/>
      <c r="AC30" s="97"/>
      <c r="AD30" s="109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2:45" ht="16.2" thickBot="1" x14ac:dyDescent="0.35">
      <c r="B31" s="4"/>
      <c r="L31" s="4"/>
      <c r="M31" s="4"/>
      <c r="N31" s="4"/>
      <c r="S31" s="1"/>
      <c r="T31" s="111"/>
      <c r="U31" s="61" t="str">
        <f>IF(U30=1,"BRONS",IF(U30=2,"SILVER","GULD"))</f>
        <v>GULD</v>
      </c>
      <c r="V31" s="112"/>
      <c r="W31" s="112"/>
      <c r="X31" s="113"/>
      <c r="Y31" s="112"/>
      <c r="Z31" s="112"/>
      <c r="AA31" s="114"/>
      <c r="AB31" s="128"/>
      <c r="AC31" s="128"/>
      <c r="AD31" s="129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2:45" x14ac:dyDescent="0.25">
      <c r="B32" s="4"/>
      <c r="L32" s="4"/>
      <c r="M32" s="4"/>
      <c r="N32" s="4"/>
      <c r="S32" s="1"/>
      <c r="T32" s="1"/>
      <c r="Y32" s="2"/>
      <c r="Z32" s="2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7" x14ac:dyDescent="0.25">
      <c r="B33" s="4"/>
      <c r="L33" s="4"/>
      <c r="M33" s="4"/>
      <c r="N33" s="4"/>
      <c r="S33" s="1"/>
      <c r="T33" s="41"/>
      <c r="Y33" s="2"/>
      <c r="Z33" s="2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7" x14ac:dyDescent="0.25">
      <c r="L34" s="4"/>
      <c r="M34" s="4"/>
      <c r="S34" s="1"/>
      <c r="T34" s="41"/>
      <c r="W34" s="2" t="s">
        <v>7</v>
      </c>
      <c r="Y34" s="2"/>
      <c r="Z34" s="2"/>
      <c r="AE34" s="4"/>
      <c r="AG34" s="1"/>
      <c r="AH34" s="1"/>
      <c r="AI34" s="15"/>
      <c r="AT34" s="16"/>
      <c r="AU34" s="16"/>
    </row>
    <row r="35" spans="2:47" x14ac:dyDescent="0.25">
      <c r="L35" s="4"/>
      <c r="M35" s="4"/>
      <c r="S35" s="1"/>
      <c r="T35" s="41"/>
      <c r="W35" s="2" t="s">
        <v>3</v>
      </c>
      <c r="Y35" s="2"/>
      <c r="Z35" s="2"/>
      <c r="AE35" s="4"/>
      <c r="AG35" s="1"/>
      <c r="AH35" s="1"/>
      <c r="AI35" s="15"/>
      <c r="AT35" s="16"/>
      <c r="AU35" s="16"/>
    </row>
    <row r="36" spans="2:47" x14ac:dyDescent="0.25">
      <c r="L36" s="4"/>
      <c r="M36" s="4"/>
      <c r="S36" s="1"/>
      <c r="T36" s="1"/>
      <c r="W36" s="2" t="s">
        <v>5</v>
      </c>
      <c r="Y36" s="2"/>
      <c r="Z36" s="2"/>
      <c r="AE36" s="4"/>
      <c r="AG36" s="1"/>
      <c r="AH36" s="1"/>
      <c r="AI36" s="15"/>
      <c r="AT36" s="16"/>
      <c r="AU36" s="16"/>
    </row>
    <row r="37" spans="2:47" ht="13.2" x14ac:dyDescent="0.25"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E37" s="4"/>
      <c r="AG37" s="1"/>
      <c r="AH37" s="1"/>
      <c r="AI37" s="15"/>
      <c r="AT37" s="16"/>
      <c r="AU37" s="16"/>
    </row>
  </sheetData>
  <sheetProtection algorithmName="SHA-512" hashValue="c3CpooTcuDiK7E1bm2BBPrCV6fjHvRERdcOQiv+tO9Ewht0W9KJP+2kEdLxLGeMVWvtP5EGsbIo84x7LEAB6oQ==" saltValue="bYjNVZ6SwZR/AdZdaI7RLg==" spinCount="100000" sheet="1" objects="1" scenarios="1"/>
  <mergeCells count="21">
    <mergeCell ref="D5:G5"/>
    <mergeCell ref="D6:G6"/>
    <mergeCell ref="O27:S28"/>
    <mergeCell ref="J10:J22"/>
    <mergeCell ref="E8:E9"/>
    <mergeCell ref="D8:D9"/>
    <mergeCell ref="P15:P16"/>
    <mergeCell ref="G18:G19"/>
    <mergeCell ref="O18:O19"/>
    <mergeCell ref="P18:P19"/>
    <mergeCell ref="J8:J9"/>
    <mergeCell ref="F8:G9"/>
    <mergeCell ref="H8:I9"/>
    <mergeCell ref="B10:B13"/>
    <mergeCell ref="G10:G11"/>
    <mergeCell ref="I10:I13"/>
    <mergeCell ref="P10:P11"/>
    <mergeCell ref="B14:B21"/>
    <mergeCell ref="I14:I21"/>
    <mergeCell ref="G15:G16"/>
    <mergeCell ref="O15:O16"/>
  </mergeCells>
  <conditionalFormatting sqref="E10:E22">
    <cfRule type="expression" dxfId="533" priority="181" stopIfTrue="1">
      <formula>NOT(ISERROR(SEARCH("KLASSAD",E10)))</formula>
    </cfRule>
    <cfRule type="expression" dxfId="532" priority="182" stopIfTrue="1">
      <formula>NOT(ISERROR(SEARCH("BRONS",E10)))</formula>
    </cfRule>
    <cfRule type="expression" dxfId="531" priority="183" stopIfTrue="1">
      <formula>NOT(ISERROR(SEARCH("GULD",E10)))</formula>
    </cfRule>
  </conditionalFormatting>
  <conditionalFormatting sqref="G12:G14 G17 G20:G21">
    <cfRule type="cellIs" dxfId="530" priority="178" stopIfTrue="1" operator="equal">
      <formula>"GULD"</formula>
    </cfRule>
    <cfRule type="cellIs" dxfId="529" priority="179" stopIfTrue="1" operator="equal">
      <formula>"SILVER"</formula>
    </cfRule>
    <cfRule type="cellIs" dxfId="528" priority="180" stopIfTrue="1" operator="equal">
      <formula>"BRONS"</formula>
    </cfRule>
  </conditionalFormatting>
  <conditionalFormatting sqref="G12:G14">
    <cfRule type="expression" dxfId="527" priority="175" stopIfTrue="1">
      <formula>NOT(ISERROR(SEARCH("KLASSAD",G12)))</formula>
    </cfRule>
    <cfRule type="expression" dxfId="526" priority="176" stopIfTrue="1">
      <formula>NOT(ISERROR(SEARCH("BRONS",G12)))</formula>
    </cfRule>
    <cfRule type="expression" dxfId="525" priority="177" stopIfTrue="1">
      <formula>NOT(ISERROR(SEARCH("GULD",G12)))</formula>
    </cfRule>
  </conditionalFormatting>
  <conditionalFormatting sqref="G20">
    <cfRule type="expression" dxfId="524" priority="172" stopIfTrue="1">
      <formula>NOT(ISERROR(SEARCH("KLASSAD",G20)))</formula>
    </cfRule>
    <cfRule type="expression" dxfId="523" priority="173" stopIfTrue="1">
      <formula>NOT(ISERROR(SEARCH("BRONS",G20)))</formula>
    </cfRule>
    <cfRule type="expression" dxfId="522" priority="174" stopIfTrue="1">
      <formula>NOT(ISERROR(SEARCH("GULD",G20)))</formula>
    </cfRule>
  </conditionalFormatting>
  <conditionalFormatting sqref="G14">
    <cfRule type="expression" dxfId="521" priority="169" stopIfTrue="1">
      <formula>NOT(ISERROR(SEARCH("KLASSAD",G14)))</formula>
    </cfRule>
    <cfRule type="expression" dxfId="520" priority="170" stopIfTrue="1">
      <formula>NOT(ISERROR(SEARCH("BRONS",G14)))</formula>
    </cfRule>
    <cfRule type="expression" dxfId="519" priority="171" stopIfTrue="1">
      <formula>NOT(ISERROR(SEARCH("GULD",G14)))</formula>
    </cfRule>
  </conditionalFormatting>
  <conditionalFormatting sqref="G17">
    <cfRule type="expression" dxfId="518" priority="166" stopIfTrue="1">
      <formula>NOT(ISERROR(SEARCH("KLASSAD",G17)))</formula>
    </cfRule>
    <cfRule type="expression" dxfId="517" priority="167" stopIfTrue="1">
      <formula>NOT(ISERROR(SEARCH("BRONS",G17)))</formula>
    </cfRule>
    <cfRule type="expression" dxfId="516" priority="168" stopIfTrue="1">
      <formula>NOT(ISERROR(SEARCH("GULD",G17)))</formula>
    </cfRule>
  </conditionalFormatting>
  <conditionalFormatting sqref="G21">
    <cfRule type="expression" dxfId="515" priority="163" stopIfTrue="1">
      <formula>NOT(ISERROR(SEARCH("KLASSAD",G21)))</formula>
    </cfRule>
    <cfRule type="expression" dxfId="514" priority="164" stopIfTrue="1">
      <formula>NOT(ISERROR(SEARCH("BRONS",G21)))</formula>
    </cfRule>
    <cfRule type="expression" dxfId="513" priority="165" stopIfTrue="1">
      <formula>NOT(ISERROR(SEARCH("GULD",G21)))</formula>
    </cfRule>
  </conditionalFormatting>
  <conditionalFormatting sqref="I22">
    <cfRule type="cellIs" dxfId="512" priority="151" stopIfTrue="1" operator="equal">
      <formula>"GULD"</formula>
    </cfRule>
    <cfRule type="cellIs" dxfId="511" priority="152" stopIfTrue="1" operator="equal">
      <formula>"SILVER"</formula>
    </cfRule>
    <cfRule type="cellIs" dxfId="510" priority="153" stopIfTrue="1" operator="equal">
      <formula>"BRONS"</formula>
    </cfRule>
  </conditionalFormatting>
  <conditionalFormatting sqref="I22">
    <cfRule type="expression" dxfId="509" priority="148" stopIfTrue="1">
      <formula>NOT(ISERROR(SEARCH("KLASSAD",I22)))</formula>
    </cfRule>
    <cfRule type="expression" dxfId="508" priority="149" stopIfTrue="1">
      <formula>NOT(ISERROR(SEARCH("BRONS",I22)))</formula>
    </cfRule>
    <cfRule type="expression" dxfId="507" priority="150" stopIfTrue="1">
      <formula>NOT(ISERROR(SEARCH("GULD",I22)))</formula>
    </cfRule>
  </conditionalFormatting>
  <conditionalFormatting sqref="I14">
    <cfRule type="cellIs" dxfId="506" priority="157" stopIfTrue="1" operator="equal">
      <formula>"GULD"</formula>
    </cfRule>
    <cfRule type="cellIs" dxfId="505" priority="158" stopIfTrue="1" operator="equal">
      <formula>"SILVER"</formula>
    </cfRule>
    <cfRule type="cellIs" dxfId="504" priority="159" stopIfTrue="1" operator="equal">
      <formula>"BRONS"</formula>
    </cfRule>
  </conditionalFormatting>
  <conditionalFormatting sqref="I14">
    <cfRule type="expression" dxfId="503" priority="154" stopIfTrue="1">
      <formula>NOT(ISERROR(SEARCH("KLASSAD",I14)))</formula>
    </cfRule>
    <cfRule type="expression" dxfId="502" priority="155" stopIfTrue="1">
      <formula>NOT(ISERROR(SEARCH("BRONS",I14)))</formula>
    </cfRule>
    <cfRule type="expression" dxfId="501" priority="156" stopIfTrue="1">
      <formula>NOT(ISERROR(SEARCH("GULD",I14)))</formula>
    </cfRule>
  </conditionalFormatting>
  <conditionalFormatting sqref="J10">
    <cfRule type="cellIs" dxfId="500" priority="145" stopIfTrue="1" operator="equal">
      <formula>"GULD"</formula>
    </cfRule>
    <cfRule type="cellIs" dxfId="499" priority="146" stopIfTrue="1" operator="equal">
      <formula>"SILVER"</formula>
    </cfRule>
    <cfRule type="cellIs" dxfId="498" priority="147" stopIfTrue="1" operator="equal">
      <formula>"BRONS"</formula>
    </cfRule>
  </conditionalFormatting>
  <conditionalFormatting sqref="J10">
    <cfRule type="expression" dxfId="497" priority="142" stopIfTrue="1">
      <formula>NOT(ISERROR(SEARCH("KLASSAD",J10)))</formula>
    </cfRule>
    <cfRule type="expression" dxfId="496" priority="143" stopIfTrue="1">
      <formula>NOT(ISERROR(SEARCH("BRONS",J10)))</formula>
    </cfRule>
    <cfRule type="expression" dxfId="495" priority="144" stopIfTrue="1">
      <formula>NOT(ISERROR(SEARCH("GULD",J10)))</formula>
    </cfRule>
  </conditionalFormatting>
  <conditionalFormatting sqref="G14">
    <cfRule type="expression" dxfId="494" priority="139" stopIfTrue="1">
      <formula>NOT(ISERROR(SEARCH("KLASSAD",G14)))</formula>
    </cfRule>
    <cfRule type="expression" dxfId="493" priority="140" stopIfTrue="1">
      <formula>NOT(ISERROR(SEARCH("BRONS",G14)))</formula>
    </cfRule>
    <cfRule type="expression" dxfId="492" priority="141" stopIfTrue="1">
      <formula>NOT(ISERROR(SEARCH("GULD",G14)))</formula>
    </cfRule>
  </conditionalFormatting>
  <conditionalFormatting sqref="G17">
    <cfRule type="expression" dxfId="491" priority="136" stopIfTrue="1">
      <formula>NOT(ISERROR(SEARCH("KLASSAD",G17)))</formula>
    </cfRule>
    <cfRule type="expression" dxfId="490" priority="137" stopIfTrue="1">
      <formula>NOT(ISERROR(SEARCH("BRONS",G17)))</formula>
    </cfRule>
    <cfRule type="expression" dxfId="489" priority="138" stopIfTrue="1">
      <formula>NOT(ISERROR(SEARCH("GULD",G17)))</formula>
    </cfRule>
  </conditionalFormatting>
  <conditionalFormatting sqref="G20">
    <cfRule type="expression" dxfId="488" priority="133" stopIfTrue="1">
      <formula>NOT(ISERROR(SEARCH("KLASSAD",G20)))</formula>
    </cfRule>
    <cfRule type="expression" dxfId="487" priority="134" stopIfTrue="1">
      <formula>NOT(ISERROR(SEARCH("BRONS",G20)))</formula>
    </cfRule>
    <cfRule type="expression" dxfId="486" priority="135" stopIfTrue="1">
      <formula>NOT(ISERROR(SEARCH("GULD",G20)))</formula>
    </cfRule>
  </conditionalFormatting>
  <conditionalFormatting sqref="G21">
    <cfRule type="expression" dxfId="485" priority="130" stopIfTrue="1">
      <formula>NOT(ISERROR(SEARCH("KLASSAD",G21)))</formula>
    </cfRule>
    <cfRule type="expression" dxfId="484" priority="131" stopIfTrue="1">
      <formula>NOT(ISERROR(SEARCH("BRONS",G21)))</formula>
    </cfRule>
    <cfRule type="expression" dxfId="483" priority="132" stopIfTrue="1">
      <formula>NOT(ISERROR(SEARCH("GULD",G21)))</formula>
    </cfRule>
  </conditionalFormatting>
  <conditionalFormatting sqref="G10">
    <cfRule type="cellIs" dxfId="482" priority="124" stopIfTrue="1" operator="equal">
      <formula>"GULD"</formula>
    </cfRule>
    <cfRule type="cellIs" dxfId="481" priority="125" stopIfTrue="1" operator="equal">
      <formula>"SILVER"</formula>
    </cfRule>
    <cfRule type="cellIs" dxfId="480" priority="126" stopIfTrue="1" operator="equal">
      <formula>"BRONS"</formula>
    </cfRule>
  </conditionalFormatting>
  <conditionalFormatting sqref="G10">
    <cfRule type="expression" dxfId="479" priority="121" stopIfTrue="1">
      <formula>NOT(ISERROR(SEARCH("KLASSAD",G10)))</formula>
    </cfRule>
    <cfRule type="expression" dxfId="478" priority="122" stopIfTrue="1">
      <formula>NOT(ISERROR(SEARCH("BRONS",G10)))</formula>
    </cfRule>
    <cfRule type="expression" dxfId="477" priority="123" stopIfTrue="1">
      <formula>NOT(ISERROR(SEARCH("GULD",G10)))</formula>
    </cfRule>
  </conditionalFormatting>
  <conditionalFormatting sqref="G17">
    <cfRule type="expression" dxfId="476" priority="118" stopIfTrue="1">
      <formula>NOT(ISERROR(SEARCH("KLASSAD",G17)))</formula>
    </cfRule>
    <cfRule type="expression" dxfId="475" priority="119" stopIfTrue="1">
      <formula>NOT(ISERROR(SEARCH("BRONS",G17)))</formula>
    </cfRule>
    <cfRule type="expression" dxfId="474" priority="120" stopIfTrue="1">
      <formula>NOT(ISERROR(SEARCH("GULD",G17)))</formula>
    </cfRule>
  </conditionalFormatting>
  <conditionalFormatting sqref="G20">
    <cfRule type="expression" dxfId="473" priority="115" stopIfTrue="1">
      <formula>NOT(ISERROR(SEARCH("KLASSAD",G20)))</formula>
    </cfRule>
    <cfRule type="expression" dxfId="472" priority="116" stopIfTrue="1">
      <formula>NOT(ISERROR(SEARCH("BRONS",G20)))</formula>
    </cfRule>
    <cfRule type="expression" dxfId="471" priority="117" stopIfTrue="1">
      <formula>NOT(ISERROR(SEARCH("GULD",G20)))</formula>
    </cfRule>
  </conditionalFormatting>
  <conditionalFormatting sqref="G21">
    <cfRule type="expression" dxfId="470" priority="112" stopIfTrue="1">
      <formula>NOT(ISERROR(SEARCH("KLASSAD",G21)))</formula>
    </cfRule>
    <cfRule type="expression" dxfId="469" priority="113" stopIfTrue="1">
      <formula>NOT(ISERROR(SEARCH("BRONS",G21)))</formula>
    </cfRule>
    <cfRule type="expression" dxfId="468" priority="114" stopIfTrue="1">
      <formula>NOT(ISERROR(SEARCH("GULD",G21)))</formula>
    </cfRule>
  </conditionalFormatting>
  <conditionalFormatting sqref="G15">
    <cfRule type="cellIs" dxfId="467" priority="106" stopIfTrue="1" operator="equal">
      <formula>"GULD"</formula>
    </cfRule>
    <cfRule type="cellIs" dxfId="466" priority="107" stopIfTrue="1" operator="equal">
      <formula>"SILVER"</formula>
    </cfRule>
    <cfRule type="cellIs" dxfId="465" priority="108" stopIfTrue="1" operator="equal">
      <formula>"BRONS"</formula>
    </cfRule>
  </conditionalFormatting>
  <conditionalFormatting sqref="G15">
    <cfRule type="expression" dxfId="464" priority="103" stopIfTrue="1">
      <formula>NOT(ISERROR(SEARCH("KLASSAD",G15)))</formula>
    </cfRule>
    <cfRule type="expression" dxfId="463" priority="104" stopIfTrue="1">
      <formula>NOT(ISERROR(SEARCH("BRONS",G15)))</formula>
    </cfRule>
    <cfRule type="expression" dxfId="462" priority="105" stopIfTrue="1">
      <formula>NOT(ISERROR(SEARCH("GULD",G15)))</formula>
    </cfRule>
  </conditionalFormatting>
  <conditionalFormatting sqref="G18">
    <cfRule type="cellIs" dxfId="461" priority="100" stopIfTrue="1" operator="equal">
      <formula>"GULD"</formula>
    </cfRule>
    <cfRule type="cellIs" dxfId="460" priority="101" stopIfTrue="1" operator="equal">
      <formula>"SILVER"</formula>
    </cfRule>
    <cfRule type="cellIs" dxfId="459" priority="102" stopIfTrue="1" operator="equal">
      <formula>"BRONS"</formula>
    </cfRule>
  </conditionalFormatting>
  <conditionalFormatting sqref="G18">
    <cfRule type="expression" dxfId="458" priority="97" stopIfTrue="1">
      <formula>NOT(ISERROR(SEARCH("KLASSAD",G18)))</formula>
    </cfRule>
    <cfRule type="expression" dxfId="457" priority="98" stopIfTrue="1">
      <formula>NOT(ISERROR(SEARCH("BRONS",G18)))</formula>
    </cfRule>
    <cfRule type="expression" dxfId="456" priority="99" stopIfTrue="1">
      <formula>NOT(ISERROR(SEARCH("GULD",G18)))</formula>
    </cfRule>
  </conditionalFormatting>
  <conditionalFormatting sqref="P10">
    <cfRule type="cellIs" dxfId="455" priority="94" stopIfTrue="1" operator="equal">
      <formula>"GULD"</formula>
    </cfRule>
    <cfRule type="cellIs" dxfId="454" priority="95" stopIfTrue="1" operator="equal">
      <formula>"SILVER"</formula>
    </cfRule>
    <cfRule type="cellIs" dxfId="453" priority="96" stopIfTrue="1" operator="equal">
      <formula>"BRONS"</formula>
    </cfRule>
  </conditionalFormatting>
  <conditionalFormatting sqref="P10">
    <cfRule type="expression" dxfId="452" priority="91" stopIfTrue="1">
      <formula>NOT(ISERROR(SEARCH("KLASSAD",P10)))</formula>
    </cfRule>
    <cfRule type="expression" dxfId="451" priority="92" stopIfTrue="1">
      <formula>NOT(ISERROR(SEARCH("BRONS",P10)))</formula>
    </cfRule>
    <cfRule type="expression" dxfId="450" priority="93" stopIfTrue="1">
      <formula>NOT(ISERROR(SEARCH("GULD",P10)))</formula>
    </cfRule>
  </conditionalFormatting>
  <conditionalFormatting sqref="P12:P14 P17 P20:P21">
    <cfRule type="cellIs" dxfId="449" priority="88" stopIfTrue="1" operator="equal">
      <formula>"GULD"</formula>
    </cfRule>
    <cfRule type="cellIs" dxfId="448" priority="89" stopIfTrue="1" operator="equal">
      <formula>"SILVER"</formula>
    </cfRule>
    <cfRule type="cellIs" dxfId="447" priority="90" stopIfTrue="1" operator="equal">
      <formula>"BRONS"</formula>
    </cfRule>
  </conditionalFormatting>
  <conditionalFormatting sqref="P12:P14 P17 P20:P21">
    <cfRule type="expression" dxfId="446" priority="85" stopIfTrue="1">
      <formula>NOT(ISERROR(SEARCH("KLASSAD",P12)))</formula>
    </cfRule>
    <cfRule type="expression" dxfId="445" priority="86" stopIfTrue="1">
      <formula>NOT(ISERROR(SEARCH("BRONS",P12)))</formula>
    </cfRule>
    <cfRule type="expression" dxfId="444" priority="87" stopIfTrue="1">
      <formula>NOT(ISERROR(SEARCH("GULD",P12)))</formula>
    </cfRule>
  </conditionalFormatting>
  <conditionalFormatting sqref="P12:P14 P17 P20:P21">
    <cfRule type="expression" dxfId="443" priority="82" stopIfTrue="1">
      <formula>NOT(ISERROR(SEARCH("KLASSAD",P12)))</formula>
    </cfRule>
    <cfRule type="expression" dxfId="442" priority="83" stopIfTrue="1">
      <formula>NOT(ISERROR(SEARCH("BRONS",P12)))</formula>
    </cfRule>
    <cfRule type="expression" dxfId="441" priority="84" stopIfTrue="1">
      <formula>NOT(ISERROR(SEARCH("GULD",P12)))</formula>
    </cfRule>
  </conditionalFormatting>
  <conditionalFormatting sqref="P12:P14 P17 P20:P21">
    <cfRule type="expression" dxfId="440" priority="79" stopIfTrue="1">
      <formula>NOT(ISERROR(SEARCH("KLASSAD",P12)))</formula>
    </cfRule>
    <cfRule type="expression" dxfId="439" priority="80" stopIfTrue="1">
      <formula>NOT(ISERROR(SEARCH("BRONS",P12)))</formula>
    </cfRule>
    <cfRule type="expression" dxfId="438" priority="81" stopIfTrue="1">
      <formula>NOT(ISERROR(SEARCH("GULD",P12)))</formula>
    </cfRule>
  </conditionalFormatting>
  <conditionalFormatting sqref="P15">
    <cfRule type="cellIs" dxfId="437" priority="76" stopIfTrue="1" operator="equal">
      <formula>"GULD"</formula>
    </cfRule>
    <cfRule type="cellIs" dxfId="436" priority="77" stopIfTrue="1" operator="equal">
      <formula>"SILVER"</formula>
    </cfRule>
    <cfRule type="cellIs" dxfId="435" priority="78" stopIfTrue="1" operator="equal">
      <formula>"BRONS"</formula>
    </cfRule>
  </conditionalFormatting>
  <conditionalFormatting sqref="P15">
    <cfRule type="expression" dxfId="434" priority="73" stopIfTrue="1">
      <formula>NOT(ISERROR(SEARCH("KLASSAD",P15)))</formula>
    </cfRule>
    <cfRule type="expression" dxfId="433" priority="74" stopIfTrue="1">
      <formula>NOT(ISERROR(SEARCH("BRONS",P15)))</formula>
    </cfRule>
    <cfRule type="expression" dxfId="432" priority="75" stopIfTrue="1">
      <formula>NOT(ISERROR(SEARCH("GULD",P15)))</formula>
    </cfRule>
  </conditionalFormatting>
  <conditionalFormatting sqref="P18">
    <cfRule type="cellIs" dxfId="431" priority="70" stopIfTrue="1" operator="equal">
      <formula>"GULD"</formula>
    </cfRule>
    <cfRule type="cellIs" dxfId="430" priority="71" stopIfTrue="1" operator="equal">
      <formula>"SILVER"</formula>
    </cfRule>
    <cfRule type="cellIs" dxfId="429" priority="72" stopIfTrue="1" operator="equal">
      <formula>"BRONS"</formula>
    </cfRule>
  </conditionalFormatting>
  <conditionalFormatting sqref="P18">
    <cfRule type="expression" dxfId="428" priority="67" stopIfTrue="1">
      <formula>NOT(ISERROR(SEARCH("KLASSAD",P18)))</formula>
    </cfRule>
    <cfRule type="expression" dxfId="427" priority="68" stopIfTrue="1">
      <formula>NOT(ISERROR(SEARCH("BRONS",P18)))</formula>
    </cfRule>
    <cfRule type="expression" dxfId="426" priority="69" stopIfTrue="1">
      <formula>NOT(ISERROR(SEARCH("GULD",P18)))</formula>
    </cfRule>
  </conditionalFormatting>
  <conditionalFormatting sqref="I10">
    <cfRule type="expression" dxfId="425" priority="61" stopIfTrue="1">
      <formula>NOT(ISERROR(SEARCH("KLASSAD",I10)))</formula>
    </cfRule>
    <cfRule type="expression" dxfId="424" priority="62" stopIfTrue="1">
      <formula>NOT(ISERROR(SEARCH("BRONS",I10)))</formula>
    </cfRule>
    <cfRule type="expression" dxfId="423" priority="63" stopIfTrue="1">
      <formula>NOT(ISERROR(SEARCH("GULD",I10)))</formula>
    </cfRule>
  </conditionalFormatting>
  <conditionalFormatting sqref="I10">
    <cfRule type="cellIs" dxfId="422" priority="64" stopIfTrue="1" operator="equal">
      <formula>"GULD"</formula>
    </cfRule>
    <cfRule type="cellIs" dxfId="421" priority="65" stopIfTrue="1" operator="equal">
      <formula>"SILVER"</formula>
    </cfRule>
    <cfRule type="cellIs" dxfId="420" priority="66" stopIfTrue="1" operator="equal">
      <formula>"BRONS"</formula>
    </cfRule>
  </conditionalFormatting>
  <conditionalFormatting sqref="U22">
    <cfRule type="cellIs" dxfId="419" priority="58" stopIfTrue="1" operator="equal">
      <formula>"GULD"</formula>
    </cfRule>
    <cfRule type="cellIs" dxfId="418" priority="59" stopIfTrue="1" operator="equal">
      <formula>"SILVER"</formula>
    </cfRule>
    <cfRule type="cellIs" dxfId="417" priority="60" stopIfTrue="1" operator="equal">
      <formula>"BRONS"</formula>
    </cfRule>
  </conditionalFormatting>
  <conditionalFormatting sqref="U22">
    <cfRule type="expression" dxfId="416" priority="55" stopIfTrue="1">
      <formula>NOT(ISERROR(SEARCH("KLASSAD",U22)))</formula>
    </cfRule>
    <cfRule type="expression" dxfId="415" priority="56" stopIfTrue="1">
      <formula>NOT(ISERROR(SEARCH("BRONS",U22)))</formula>
    </cfRule>
    <cfRule type="expression" dxfId="414" priority="57" stopIfTrue="1">
      <formula>NOT(ISERROR(SEARCH("GULD",U22)))</formula>
    </cfRule>
  </conditionalFormatting>
  <conditionalFormatting sqref="U22">
    <cfRule type="expression" dxfId="413" priority="52" stopIfTrue="1">
      <formula>NOT(ISERROR(SEARCH("KLASSAD",U22)))</formula>
    </cfRule>
    <cfRule type="expression" dxfId="412" priority="53" stopIfTrue="1">
      <formula>NOT(ISERROR(SEARCH("BRONS",U22)))</formula>
    </cfRule>
    <cfRule type="expression" dxfId="411" priority="54" stopIfTrue="1">
      <formula>NOT(ISERROR(SEARCH("GULD",U22)))</formula>
    </cfRule>
  </conditionalFormatting>
  <conditionalFormatting sqref="U22">
    <cfRule type="expression" dxfId="410" priority="49" stopIfTrue="1">
      <formula>NOT(ISERROR(SEARCH("KLASSAD",U22)))</formula>
    </cfRule>
    <cfRule type="expression" dxfId="409" priority="50" stopIfTrue="1">
      <formula>NOT(ISERROR(SEARCH("BRONS",U22)))</formula>
    </cfRule>
    <cfRule type="expression" dxfId="408" priority="51" stopIfTrue="1">
      <formula>NOT(ISERROR(SEARCH("GULD",U22)))</formula>
    </cfRule>
  </conditionalFormatting>
  <conditionalFormatting sqref="U31">
    <cfRule type="cellIs" dxfId="407" priority="46" stopIfTrue="1" operator="equal">
      <formula>"GULD"</formula>
    </cfRule>
    <cfRule type="cellIs" dxfId="406" priority="47" stopIfTrue="1" operator="equal">
      <formula>"SILVER"</formula>
    </cfRule>
    <cfRule type="cellIs" dxfId="405" priority="48" stopIfTrue="1" operator="equal">
      <formula>"BRONS"</formula>
    </cfRule>
  </conditionalFormatting>
  <conditionalFormatting sqref="U31">
    <cfRule type="expression" dxfId="404" priority="43" stopIfTrue="1">
      <formula>NOT(ISERROR(SEARCH("KLASSAD",U31)))</formula>
    </cfRule>
    <cfRule type="expression" dxfId="403" priority="44" stopIfTrue="1">
      <formula>NOT(ISERROR(SEARCH("BRONS",U31)))</formula>
    </cfRule>
    <cfRule type="expression" dxfId="402" priority="45" stopIfTrue="1">
      <formula>NOT(ISERROR(SEARCH("GULD",U31)))</formula>
    </cfRule>
  </conditionalFormatting>
  <conditionalFormatting sqref="U31">
    <cfRule type="expression" dxfId="401" priority="40" stopIfTrue="1">
      <formula>NOT(ISERROR(SEARCH("KLASSAD",U31)))</formula>
    </cfRule>
    <cfRule type="expression" dxfId="400" priority="41" stopIfTrue="1">
      <formula>NOT(ISERROR(SEARCH("BRONS",U31)))</formula>
    </cfRule>
    <cfRule type="expression" dxfId="399" priority="42" stopIfTrue="1">
      <formula>NOT(ISERROR(SEARCH("GULD",U31)))</formula>
    </cfRule>
  </conditionalFormatting>
  <conditionalFormatting sqref="U31">
    <cfRule type="expression" dxfId="398" priority="37" stopIfTrue="1">
      <formula>NOT(ISERROR(SEARCH("KLASSAD",U31)))</formula>
    </cfRule>
    <cfRule type="expression" dxfId="397" priority="38" stopIfTrue="1">
      <formula>NOT(ISERROR(SEARCH("BRONS",U31)))</formula>
    </cfRule>
    <cfRule type="expression" dxfId="396" priority="39" stopIfTrue="1">
      <formula>NOT(ISERROR(SEARCH("GULD",U31)))</formula>
    </cfRule>
  </conditionalFormatting>
  <conditionalFormatting sqref="U15">
    <cfRule type="cellIs" dxfId="395" priority="34" stopIfTrue="1" operator="equal">
      <formula>"GULD"</formula>
    </cfRule>
    <cfRule type="cellIs" dxfId="394" priority="35" stopIfTrue="1" operator="equal">
      <formula>"SILVER"</formula>
    </cfRule>
    <cfRule type="cellIs" dxfId="393" priority="36" stopIfTrue="1" operator="equal">
      <formula>"BRONS"</formula>
    </cfRule>
  </conditionalFormatting>
  <conditionalFormatting sqref="U15">
    <cfRule type="expression" dxfId="392" priority="31" stopIfTrue="1">
      <formula>NOT(ISERROR(SEARCH("KLASSAD",U15)))</formula>
    </cfRule>
    <cfRule type="expression" dxfId="391" priority="32" stopIfTrue="1">
      <formula>NOT(ISERROR(SEARCH("BRONS",U15)))</formula>
    </cfRule>
    <cfRule type="expression" dxfId="390" priority="33" stopIfTrue="1">
      <formula>NOT(ISERROR(SEARCH("GULD",U15)))</formula>
    </cfRule>
  </conditionalFormatting>
  <conditionalFormatting sqref="U15">
    <cfRule type="expression" dxfId="389" priority="28" stopIfTrue="1">
      <formula>NOT(ISERROR(SEARCH("KLASSAD",U15)))</formula>
    </cfRule>
    <cfRule type="expression" dxfId="388" priority="29" stopIfTrue="1">
      <formula>NOT(ISERROR(SEARCH("BRONS",U15)))</formula>
    </cfRule>
    <cfRule type="expression" dxfId="387" priority="30" stopIfTrue="1">
      <formula>NOT(ISERROR(SEARCH("GULD",U15)))</formula>
    </cfRule>
  </conditionalFormatting>
  <conditionalFormatting sqref="U15">
    <cfRule type="expression" dxfId="386" priority="25" stopIfTrue="1">
      <formula>NOT(ISERROR(SEARCH("KLASSAD",U15)))</formula>
    </cfRule>
    <cfRule type="expression" dxfId="385" priority="26" stopIfTrue="1">
      <formula>NOT(ISERROR(SEARCH("BRONS",U15)))</formula>
    </cfRule>
    <cfRule type="expression" dxfId="384" priority="27" stopIfTrue="1">
      <formula>NOT(ISERROR(SEARCH("GULD",U15)))</formula>
    </cfRule>
  </conditionalFormatting>
  <conditionalFormatting sqref="AH19">
    <cfRule type="cellIs" dxfId="383" priority="22" stopIfTrue="1" operator="equal">
      <formula>"GULD"</formula>
    </cfRule>
    <cfRule type="cellIs" dxfId="382" priority="23" stopIfTrue="1" operator="equal">
      <formula>"SILVER"</formula>
    </cfRule>
    <cfRule type="cellIs" dxfId="381" priority="24" stopIfTrue="1" operator="equal">
      <formula>"BRONS"</formula>
    </cfRule>
  </conditionalFormatting>
  <conditionalFormatting sqref="AH19">
    <cfRule type="expression" dxfId="380" priority="19" stopIfTrue="1">
      <formula>NOT(ISERROR(SEARCH("KLASSAD",AH19)))</formula>
    </cfRule>
    <cfRule type="expression" dxfId="379" priority="20" stopIfTrue="1">
      <formula>NOT(ISERROR(SEARCH("BRONS",AH19)))</formula>
    </cfRule>
    <cfRule type="expression" dxfId="378" priority="21" stopIfTrue="1">
      <formula>NOT(ISERROR(SEARCH("GULD",AH19)))</formula>
    </cfRule>
  </conditionalFormatting>
  <conditionalFormatting sqref="AH19">
    <cfRule type="expression" dxfId="377" priority="16" stopIfTrue="1">
      <formula>NOT(ISERROR(SEARCH("KLASSAD",AH19)))</formula>
    </cfRule>
    <cfRule type="expression" dxfId="376" priority="17" stopIfTrue="1">
      <formula>NOT(ISERROR(SEARCH("BRONS",AH19)))</formula>
    </cfRule>
    <cfRule type="expression" dxfId="375" priority="18" stopIfTrue="1">
      <formula>NOT(ISERROR(SEARCH("GULD",AH19)))</formula>
    </cfRule>
  </conditionalFormatting>
  <conditionalFormatting sqref="AH19">
    <cfRule type="expression" dxfId="374" priority="13" stopIfTrue="1">
      <formula>NOT(ISERROR(SEARCH("KLASSAD",AH19)))</formula>
    </cfRule>
    <cfRule type="expression" dxfId="373" priority="14" stopIfTrue="1">
      <formula>NOT(ISERROR(SEARCH("BRONS",AH19)))</formula>
    </cfRule>
    <cfRule type="expression" dxfId="372" priority="15" stopIfTrue="1">
      <formula>NOT(ISERROR(SEARCH("GULD",AH19)))</formula>
    </cfRule>
  </conditionalFormatting>
  <conditionalFormatting sqref="G22">
    <cfRule type="cellIs" dxfId="371" priority="10" stopIfTrue="1" operator="equal">
      <formula>"GULD"</formula>
    </cfRule>
    <cfRule type="cellIs" dxfId="370" priority="11" stopIfTrue="1" operator="equal">
      <formula>"SILVER"</formula>
    </cfRule>
    <cfRule type="cellIs" dxfId="369" priority="12" stopIfTrue="1" operator="equal">
      <formula>"BRONS"</formula>
    </cfRule>
  </conditionalFormatting>
  <conditionalFormatting sqref="G22">
    <cfRule type="expression" dxfId="368" priority="7" stopIfTrue="1">
      <formula>NOT(ISERROR(SEARCH("KLASSAD",G22)))</formula>
    </cfRule>
    <cfRule type="expression" dxfId="367" priority="8" stopIfTrue="1">
      <formula>NOT(ISERROR(SEARCH("BRONS",G22)))</formula>
    </cfRule>
    <cfRule type="expression" dxfId="366" priority="9" stopIfTrue="1">
      <formula>NOT(ISERROR(SEARCH("GULD",G22)))</formula>
    </cfRule>
  </conditionalFormatting>
  <conditionalFormatting sqref="P22">
    <cfRule type="cellIs" dxfId="365" priority="4" stopIfTrue="1" operator="equal">
      <formula>"GULD"</formula>
    </cfRule>
    <cfRule type="cellIs" dxfId="364" priority="5" stopIfTrue="1" operator="equal">
      <formula>"SILVER"</formula>
    </cfRule>
    <cfRule type="cellIs" dxfId="363" priority="6" stopIfTrue="1" operator="equal">
      <formula>"BRONS"</formula>
    </cfRule>
  </conditionalFormatting>
  <conditionalFormatting sqref="P22">
    <cfRule type="expression" dxfId="362" priority="1" stopIfTrue="1">
      <formula>NOT(ISERROR(SEARCH("KLASSAD",P22)))</formula>
    </cfRule>
    <cfRule type="expression" dxfId="361" priority="2" stopIfTrue="1">
      <formula>NOT(ISERROR(SEARCH("BRONS",P22)))</formula>
    </cfRule>
    <cfRule type="expression" dxfId="360" priority="3" stopIfTrue="1">
      <formula>NOT(ISERROR(SEARCH("GULD",P22)))</formula>
    </cfRule>
  </conditionalFormatting>
  <dataValidations count="2">
    <dataValidation type="list" allowBlank="1" showInputMessage="1" showErrorMessage="1" sqref="T33:T35" xr:uid="{00000000-0002-0000-0100-000000000000}">
      <formula1>$T$33:$T$35</formula1>
    </dataValidation>
    <dataValidation type="list" showErrorMessage="1" errorTitle="Fel inmatning" error="Endast klass A-D är giltiga!_x000a__x000a_Skriv med VERSALER" sqref="E10:E22" xr:uid="{00000000-0002-0000-0100-000001000000}">
      <formula1>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Y50"/>
  <sheetViews>
    <sheetView showGridLines="0" zoomScaleNormal="100" workbookViewId="0">
      <selection activeCell="B4" sqref="B4"/>
    </sheetView>
  </sheetViews>
  <sheetFormatPr defaultColWidth="9.109375" defaultRowHeight="15" x14ac:dyDescent="0.25"/>
  <cols>
    <col min="1" max="1" width="6.6640625" style="4" customWidth="1"/>
    <col min="2" max="2" width="4.44140625" style="1" customWidth="1"/>
    <col min="3" max="3" width="6.109375" style="307" customWidth="1"/>
    <col min="4" max="4" width="23.6640625" style="4" customWidth="1"/>
    <col min="5" max="5" width="9.5546875" style="4" customWidth="1"/>
    <col min="6" max="6" width="15.88671875" style="4" hidden="1" customWidth="1"/>
    <col min="7" max="7" width="8.33203125" style="4" customWidth="1"/>
    <col min="8" max="8" width="3.109375" style="4" hidden="1" customWidth="1"/>
    <col min="9" max="9" width="8" style="4" customWidth="1"/>
    <col min="10" max="11" width="11.33203125" style="4" customWidth="1"/>
    <col min="12" max="12" width="22.109375" style="4" customWidth="1"/>
    <col min="13" max="13" width="5.33203125" style="1" hidden="1" customWidth="1"/>
    <col min="14" max="14" width="6" style="1" hidden="1" customWidth="1"/>
    <col min="15" max="15" width="9.33203125" style="1" hidden="1" customWidth="1"/>
    <col min="16" max="16" width="7.6640625" style="1" hidden="1" customWidth="1"/>
    <col min="17" max="17" width="3.33203125" style="1" hidden="1" customWidth="1"/>
    <col min="18" max="18" width="10.33203125" style="1" hidden="1" customWidth="1"/>
    <col min="19" max="19" width="9.5546875" style="1" hidden="1" customWidth="1"/>
    <col min="20" max="20" width="8.5546875" style="2" hidden="1" customWidth="1"/>
    <col min="21" max="21" width="8.109375" style="2" hidden="1" customWidth="1"/>
    <col min="22" max="23" width="8" style="2" hidden="1" customWidth="1"/>
    <col min="24" max="24" width="8.109375" style="2" hidden="1" customWidth="1"/>
    <col min="25" max="25" width="7.6640625" style="2" hidden="1" customWidth="1"/>
    <col min="26" max="26" width="7.109375" style="1" hidden="1" customWidth="1"/>
    <col min="27" max="27" width="8.5546875" style="1" hidden="1" customWidth="1"/>
    <col min="28" max="28" width="7.44140625" style="1" hidden="1" customWidth="1"/>
    <col min="29" max="29" width="8.5546875" style="1" hidden="1" customWidth="1"/>
    <col min="30" max="30" width="7.6640625" style="1" hidden="1" customWidth="1"/>
    <col min="31" max="31" width="8.88671875" style="1" hidden="1" customWidth="1"/>
    <col min="32" max="32" width="9.109375" style="1" hidden="1" customWidth="1"/>
    <col min="33" max="33" width="8" style="1" hidden="1" customWidth="1"/>
    <col min="34" max="34" width="0" style="1" hidden="1" customWidth="1"/>
    <col min="35" max="35" width="9.109375" style="15"/>
    <col min="36" max="47" width="9.109375" style="16"/>
    <col min="48" max="16384" width="9.109375" style="4"/>
  </cols>
  <sheetData>
    <row r="1" spans="2:47" x14ac:dyDescent="0.25">
      <c r="AI1" s="1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2:47" ht="25.8" x14ac:dyDescent="0.5">
      <c r="B2" s="5" t="s">
        <v>34</v>
      </c>
      <c r="E2" s="5"/>
      <c r="F2" s="5"/>
      <c r="G2" s="1"/>
      <c r="H2" s="1"/>
      <c r="I2" s="1"/>
      <c r="J2" s="1"/>
      <c r="K2" s="1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2:47" ht="21" x14ac:dyDescent="0.4">
      <c r="B3" s="177" t="s">
        <v>41</v>
      </c>
      <c r="D3" s="159"/>
      <c r="E3" s="159"/>
      <c r="F3" s="159"/>
      <c r="G3" s="159"/>
      <c r="H3" s="159"/>
      <c r="I3" s="159"/>
      <c r="J3" s="1"/>
      <c r="K3" s="1"/>
      <c r="L3" s="1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2:47" x14ac:dyDescent="0.25">
      <c r="D4" s="159"/>
      <c r="E4" s="159"/>
      <c r="F4" s="159"/>
      <c r="G4" s="159"/>
      <c r="H4" s="159"/>
      <c r="I4" s="159"/>
      <c r="J4" s="1"/>
      <c r="K4" s="1"/>
      <c r="L4" s="1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2:47" x14ac:dyDescent="0.25">
      <c r="B5" s="160" t="s">
        <v>0</v>
      </c>
      <c r="D5" s="366"/>
      <c r="E5" s="366"/>
      <c r="F5" s="366"/>
      <c r="G5" s="366"/>
      <c r="H5" s="306"/>
      <c r="I5" s="1"/>
      <c r="J5" s="1"/>
      <c r="K5" s="1"/>
      <c r="L5" s="1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47" x14ac:dyDescent="0.25">
      <c r="B6" s="160" t="s">
        <v>26</v>
      </c>
      <c r="D6" s="366"/>
      <c r="E6" s="366"/>
      <c r="F6" s="366"/>
      <c r="G6" s="366"/>
      <c r="H6" s="306"/>
      <c r="I6" s="1"/>
      <c r="J6" s="1"/>
      <c r="K6" s="1"/>
      <c r="L6" s="1"/>
      <c r="S6" s="20"/>
      <c r="T6" s="21"/>
      <c r="U6" s="21"/>
      <c r="V6" s="21"/>
      <c r="W6" s="21"/>
      <c r="X6" s="21"/>
      <c r="Y6" s="21"/>
      <c r="Z6" s="20"/>
      <c r="AA6" s="20"/>
      <c r="AB6" s="20"/>
      <c r="AC6" s="20"/>
      <c r="AD6" s="20"/>
      <c r="AE6" s="20"/>
      <c r="AF6" s="20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2:47" ht="15.6" customHeight="1" x14ac:dyDescent="0.3">
      <c r="D7" s="7"/>
      <c r="E7" s="7"/>
      <c r="F7" s="7"/>
      <c r="G7" s="7"/>
      <c r="H7" s="7"/>
      <c r="I7" s="8"/>
      <c r="J7" s="8"/>
      <c r="K7" s="8"/>
      <c r="L7" s="1"/>
      <c r="T7" s="21"/>
      <c r="U7" s="21"/>
      <c r="V7" s="21"/>
      <c r="W7" s="21"/>
      <c r="X7" s="21"/>
      <c r="Y7" s="21"/>
      <c r="Z7" s="20"/>
      <c r="AA7" s="20"/>
      <c r="AB7" s="20"/>
      <c r="AC7" s="20"/>
      <c r="AD7" s="20"/>
      <c r="AE7" s="20"/>
      <c r="AF7" s="20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ht="2.4" customHeight="1" thickBot="1" x14ac:dyDescent="0.35">
      <c r="C8" s="1"/>
      <c r="D8" s="9"/>
      <c r="E8" s="1"/>
      <c r="F8" s="1"/>
      <c r="G8" s="1"/>
      <c r="H8" s="1"/>
      <c r="I8" s="1"/>
      <c r="J8" s="1"/>
      <c r="K8" s="8"/>
      <c r="L8" s="1"/>
      <c r="T8" s="21"/>
      <c r="U8" s="21"/>
      <c r="V8" s="21"/>
      <c r="W8" s="21"/>
      <c r="X8" s="21"/>
      <c r="Y8" s="21"/>
      <c r="Z8" s="20"/>
      <c r="AA8" s="20"/>
      <c r="AB8" s="20"/>
      <c r="AC8" s="20"/>
      <c r="AD8" s="24"/>
      <c r="AE8" s="20"/>
      <c r="AF8" s="20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2:47" ht="13.2" customHeight="1" x14ac:dyDescent="0.3">
      <c r="C9" s="1"/>
      <c r="D9" s="320"/>
      <c r="E9" s="354" t="s">
        <v>18</v>
      </c>
      <c r="F9" s="358" t="s">
        <v>19</v>
      </c>
      <c r="G9" s="358"/>
      <c r="H9" s="360" t="s">
        <v>8</v>
      </c>
      <c r="I9" s="360"/>
      <c r="J9" s="356" t="s">
        <v>0</v>
      </c>
      <c r="K9" s="8"/>
      <c r="L9" s="1"/>
      <c r="T9" s="20"/>
      <c r="U9" s="20"/>
      <c r="V9" s="20"/>
      <c r="W9" s="20"/>
      <c r="X9" s="20"/>
      <c r="Y9" s="20"/>
      <c r="Z9" s="20"/>
      <c r="AA9" s="20"/>
      <c r="AB9" s="20"/>
      <c r="AC9" s="24"/>
      <c r="AD9" s="24"/>
      <c r="AE9" s="20"/>
      <c r="AF9" s="20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2:47" ht="11.4" customHeight="1" thickBot="1" x14ac:dyDescent="0.35">
      <c r="C10" s="1"/>
      <c r="D10" s="320"/>
      <c r="E10" s="355"/>
      <c r="F10" s="359"/>
      <c r="G10" s="359"/>
      <c r="H10" s="361"/>
      <c r="I10" s="361"/>
      <c r="J10" s="357"/>
      <c r="K10" s="8"/>
      <c r="L10" s="32"/>
      <c r="R10" s="20"/>
      <c r="S10" s="40"/>
      <c r="T10" s="20"/>
      <c r="V10" s="20"/>
      <c r="AD10" s="24"/>
      <c r="AE10" s="20"/>
      <c r="AF10" s="20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2:47" ht="18" customHeight="1" thickBot="1" x14ac:dyDescent="0.35">
      <c r="B11" s="337" t="s">
        <v>1</v>
      </c>
      <c r="C11" s="156">
        <v>1</v>
      </c>
      <c r="D11" s="144" t="s">
        <v>39</v>
      </c>
      <c r="E11" s="145" t="s">
        <v>7</v>
      </c>
      <c r="F11" s="146"/>
      <c r="G11" s="340" t="str">
        <f>O11</f>
        <v>BRONS</v>
      </c>
      <c r="H11" s="147"/>
      <c r="I11" s="342" t="str">
        <f>T16</f>
        <v>BRONS</v>
      </c>
      <c r="J11" s="363" t="str">
        <f>AF23</f>
        <v>BRONS</v>
      </c>
      <c r="K11" s="8"/>
      <c r="L11" s="1"/>
      <c r="M11" s="33">
        <f>IF(E11="BRONS",1,IF(E11="silver",2,3))</f>
        <v>1</v>
      </c>
      <c r="O11" s="345" t="str">
        <f>IF(N12=1,"BRONS",IF(N12=2,"SILVER","GULD"))</f>
        <v>BRONS</v>
      </c>
      <c r="P11" s="20"/>
      <c r="Q11" s="20"/>
      <c r="S11" s="68" t="s">
        <v>16</v>
      </c>
      <c r="T11" s="69"/>
      <c r="U11" s="69"/>
      <c r="V11" s="69"/>
      <c r="W11" s="69"/>
      <c r="X11" s="69"/>
      <c r="Y11" s="69"/>
      <c r="Z11" s="69"/>
      <c r="AA11" s="69"/>
      <c r="AB11" s="70"/>
      <c r="AC11" s="71"/>
      <c r="AD11" s="29"/>
      <c r="AE11" s="28"/>
      <c r="AF11" s="20"/>
      <c r="AG11" s="2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ht="18" customHeight="1" thickBot="1" x14ac:dyDescent="0.35">
      <c r="B12" s="338"/>
      <c r="C12" s="157">
        <v>2</v>
      </c>
      <c r="D12" s="138" t="s">
        <v>20</v>
      </c>
      <c r="E12" s="139" t="s">
        <v>3</v>
      </c>
      <c r="F12" s="140"/>
      <c r="G12" s="341"/>
      <c r="H12" s="141"/>
      <c r="I12" s="343"/>
      <c r="J12" s="364"/>
      <c r="K12" s="8"/>
      <c r="L12" s="10"/>
      <c r="M12" s="34">
        <f t="shared" ref="M12:M25" si="0">IF(E12="BRONS",1,IF(E12="silver",2,3))</f>
        <v>2</v>
      </c>
      <c r="N12" s="38">
        <f>IF($M$12&lt;$M$11,$M$12,$M$11)</f>
        <v>1</v>
      </c>
      <c r="O12" s="346"/>
      <c r="P12" s="20"/>
      <c r="Q12" s="20"/>
      <c r="R12" s="18"/>
      <c r="S12" s="50" t="s">
        <v>11</v>
      </c>
      <c r="T12" s="78">
        <f>COUNTIFS(N12:N14,1)</f>
        <v>2</v>
      </c>
      <c r="U12" s="72"/>
      <c r="V12" s="52" t="s">
        <v>7</v>
      </c>
      <c r="W12" s="52" t="s">
        <v>7</v>
      </c>
      <c r="X12" s="52" t="s">
        <v>7</v>
      </c>
      <c r="Y12" s="74" t="s">
        <v>3</v>
      </c>
      <c r="Z12" s="74" t="s">
        <v>3</v>
      </c>
      <c r="AB12" s="75"/>
      <c r="AC12" s="86"/>
      <c r="AF12" s="20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7" ht="18" customHeight="1" thickBot="1" x14ac:dyDescent="0.35">
      <c r="B13" s="338"/>
      <c r="C13" s="157">
        <v>3</v>
      </c>
      <c r="D13" s="138" t="s">
        <v>2</v>
      </c>
      <c r="E13" s="139" t="s">
        <v>7</v>
      </c>
      <c r="F13" s="142"/>
      <c r="G13" s="178" t="str">
        <f>O13</f>
        <v>BRONS</v>
      </c>
      <c r="H13" s="141"/>
      <c r="I13" s="343"/>
      <c r="J13" s="364"/>
      <c r="K13" s="8"/>
      <c r="L13" s="10"/>
      <c r="M13" s="34">
        <f t="shared" si="0"/>
        <v>1</v>
      </c>
      <c r="N13" s="19">
        <f>M13</f>
        <v>1</v>
      </c>
      <c r="O13" s="17" t="str">
        <f>IF(N13=1,"BRONS",IF(N13=2,"SILVER","GULD"))</f>
        <v>BRONS</v>
      </c>
      <c r="P13" s="23">
        <f>T15</f>
        <v>1</v>
      </c>
      <c r="Q13" s="23"/>
      <c r="R13" s="18"/>
      <c r="S13" s="50" t="s">
        <v>12</v>
      </c>
      <c r="T13" s="78">
        <f>COUNTIFS(N12:N14,2)</f>
        <v>1</v>
      </c>
      <c r="U13" s="72"/>
      <c r="V13" s="52" t="s">
        <v>7</v>
      </c>
      <c r="W13" s="52" t="s">
        <v>7</v>
      </c>
      <c r="X13" s="73"/>
      <c r="Y13" s="74" t="s">
        <v>3</v>
      </c>
      <c r="Z13" s="74" t="s">
        <v>5</v>
      </c>
      <c r="AB13" s="75"/>
      <c r="AC13" s="86"/>
      <c r="AF13" s="20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7" ht="18" customHeight="1" thickBot="1" x14ac:dyDescent="0.35">
      <c r="B14" s="339"/>
      <c r="C14" s="158">
        <v>4</v>
      </c>
      <c r="D14" s="148" t="s">
        <v>21</v>
      </c>
      <c r="E14" s="149" t="s">
        <v>3</v>
      </c>
      <c r="F14" s="150"/>
      <c r="G14" s="151" t="str">
        <f>O14</f>
        <v>SILVER</v>
      </c>
      <c r="H14" s="150"/>
      <c r="I14" s="344"/>
      <c r="J14" s="364"/>
      <c r="K14" s="8"/>
      <c r="L14" s="11"/>
      <c r="M14" s="35">
        <f t="shared" si="0"/>
        <v>2</v>
      </c>
      <c r="N14" s="36">
        <f t="shared" ref="N14:N15" si="1">M14</f>
        <v>2</v>
      </c>
      <c r="O14" s="17" t="str">
        <f>IF(N14=1,"BRONS",IF(N14=2,"SILVER","GULD"))</f>
        <v>SILVER</v>
      </c>
      <c r="P14" s="23"/>
      <c r="Q14" s="23"/>
      <c r="R14" s="180"/>
      <c r="S14" s="50" t="s">
        <v>13</v>
      </c>
      <c r="T14" s="78">
        <f>COUNTIFS(N12:N14,3)</f>
        <v>0</v>
      </c>
      <c r="U14" s="72"/>
      <c r="V14" s="52" t="s">
        <v>7</v>
      </c>
      <c r="W14" s="73"/>
      <c r="X14" s="73"/>
      <c r="Y14" s="74"/>
      <c r="Z14" s="74" t="s">
        <v>5</v>
      </c>
      <c r="AB14" s="75"/>
      <c r="AC14" s="86"/>
      <c r="AF14" s="20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7" ht="18" customHeight="1" thickBot="1" x14ac:dyDescent="0.35">
      <c r="B15" s="337" t="s">
        <v>4</v>
      </c>
      <c r="C15" s="156">
        <v>5</v>
      </c>
      <c r="D15" s="144" t="s">
        <v>31</v>
      </c>
      <c r="E15" s="145" t="s">
        <v>5</v>
      </c>
      <c r="F15" s="152"/>
      <c r="G15" s="179" t="str">
        <f>O15</f>
        <v>GULD</v>
      </c>
      <c r="H15" s="153"/>
      <c r="I15" s="342" t="str">
        <f>T24</f>
        <v>SILVER</v>
      </c>
      <c r="J15" s="364"/>
      <c r="K15" s="8"/>
      <c r="L15" s="11"/>
      <c r="M15" s="33">
        <f t="shared" si="0"/>
        <v>3</v>
      </c>
      <c r="N15" s="37">
        <f t="shared" si="1"/>
        <v>3</v>
      </c>
      <c r="O15" s="17" t="str">
        <f>IF(N15=1,"BRONS",IF(N15=2,"SILVER","GULD"))</f>
        <v>GULD</v>
      </c>
      <c r="P15" s="23"/>
      <c r="Q15" s="23"/>
      <c r="R15" s="180"/>
      <c r="S15" s="77"/>
      <c r="T15" s="87">
        <f>IF(T12&gt;=1,IF(T12&gt;=2,1,2),IF(T14&gt;=T13,3,2))</f>
        <v>1</v>
      </c>
      <c r="U15" s="79"/>
      <c r="V15" s="65" t="s">
        <v>7</v>
      </c>
      <c r="W15" s="65" t="s">
        <v>7</v>
      </c>
      <c r="X15" s="66" t="s">
        <v>3</v>
      </c>
      <c r="Y15" s="66" t="s">
        <v>3</v>
      </c>
      <c r="Z15" s="67" t="s">
        <v>5</v>
      </c>
      <c r="AB15" s="75"/>
      <c r="AC15" s="86"/>
      <c r="AF15" s="20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7" ht="18" customHeight="1" thickBot="1" x14ac:dyDescent="0.35">
      <c r="B16" s="338"/>
      <c r="C16" s="157">
        <v>6</v>
      </c>
      <c r="D16" s="138" t="s">
        <v>32</v>
      </c>
      <c r="E16" s="139" t="s">
        <v>5</v>
      </c>
      <c r="F16" s="140"/>
      <c r="G16" s="341" t="str">
        <f>O16</f>
        <v>SILVER</v>
      </c>
      <c r="H16" s="143"/>
      <c r="I16" s="343"/>
      <c r="J16" s="364"/>
      <c r="K16" s="8"/>
      <c r="L16" s="11"/>
      <c r="M16" s="34">
        <f t="shared" si="0"/>
        <v>3</v>
      </c>
      <c r="N16" s="362">
        <f>IF($M$17&lt;$M$16,$M$17,$M$16)</f>
        <v>2</v>
      </c>
      <c r="O16" s="345" t="str">
        <f>IF(N16=1,"BRONS",IF(N16=2,"SILVER","GULD"))</f>
        <v>SILVER</v>
      </c>
      <c r="P16" s="23"/>
      <c r="Q16" s="23"/>
      <c r="R16" s="180"/>
      <c r="S16" s="80"/>
      <c r="T16" s="81" t="str">
        <f>IF(T15=1,"BRONS",IF(T15=2,"SILVER","GULD"))</f>
        <v>BRONS</v>
      </c>
      <c r="U16" s="82"/>
      <c r="V16" s="82"/>
      <c r="W16" s="83"/>
      <c r="X16" s="82"/>
      <c r="Y16" s="82"/>
      <c r="Z16" s="84"/>
      <c r="AA16" s="84"/>
      <c r="AB16" s="84"/>
      <c r="AC16" s="88"/>
      <c r="AG16" s="20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18" customHeight="1" thickBot="1" x14ac:dyDescent="0.35">
      <c r="B17" s="338"/>
      <c r="C17" s="157">
        <v>7</v>
      </c>
      <c r="D17" s="138" t="s">
        <v>27</v>
      </c>
      <c r="E17" s="139" t="s">
        <v>3</v>
      </c>
      <c r="F17" s="140"/>
      <c r="G17" s="341"/>
      <c r="H17" s="143"/>
      <c r="I17" s="343"/>
      <c r="J17" s="364"/>
      <c r="K17" s="8"/>
      <c r="L17" s="11"/>
      <c r="M17" s="34">
        <f t="shared" si="0"/>
        <v>2</v>
      </c>
      <c r="N17" s="362"/>
      <c r="O17" s="346"/>
      <c r="P17" s="23"/>
      <c r="Q17" s="23"/>
      <c r="R17" s="180"/>
      <c r="S17" s="31"/>
      <c r="U17" s="27"/>
      <c r="W17" s="27"/>
      <c r="X17" s="27"/>
      <c r="Y17" s="27"/>
      <c r="Z17" s="28"/>
      <c r="AA17" s="28"/>
      <c r="AB17" s="28"/>
      <c r="AC17" s="28"/>
      <c r="AD17" s="20"/>
      <c r="AE17" s="28"/>
      <c r="AG17" s="20"/>
      <c r="AH17" s="20"/>
      <c r="AI17" s="20"/>
      <c r="AJ17" s="20"/>
      <c r="AK17" s="2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18" customHeight="1" thickBot="1" x14ac:dyDescent="0.35">
      <c r="B18" s="338"/>
      <c r="C18" s="157">
        <v>8</v>
      </c>
      <c r="D18" s="138" t="s">
        <v>22</v>
      </c>
      <c r="E18" s="139" t="s">
        <v>7</v>
      </c>
      <c r="F18" s="142"/>
      <c r="G18" s="178" t="str">
        <f>O18</f>
        <v>BRONS</v>
      </c>
      <c r="H18" s="143"/>
      <c r="I18" s="343"/>
      <c r="J18" s="364"/>
      <c r="K18" s="8"/>
      <c r="L18" s="11"/>
      <c r="M18" s="34">
        <f t="shared" si="0"/>
        <v>1</v>
      </c>
      <c r="N18" s="19">
        <f>M18</f>
        <v>1</v>
      </c>
      <c r="O18" s="17" t="str">
        <f>IF(N18=1,"BRONS",IF(N18=2,"SILVER","GULD"))</f>
        <v>BRONS</v>
      </c>
      <c r="P18" s="23">
        <f>T23</f>
        <v>2</v>
      </c>
      <c r="Q18" s="180"/>
      <c r="R18" s="12"/>
      <c r="AE18" s="68" t="s">
        <v>17</v>
      </c>
      <c r="AF18" s="69"/>
      <c r="AG18" s="89"/>
      <c r="AJ18" s="2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18" customHeight="1" x14ac:dyDescent="0.3">
      <c r="B19" s="338"/>
      <c r="C19" s="157">
        <v>9</v>
      </c>
      <c r="D19" s="138" t="s">
        <v>23</v>
      </c>
      <c r="E19" s="139" t="s">
        <v>3</v>
      </c>
      <c r="F19" s="140"/>
      <c r="G19" s="341" t="str">
        <f>O19</f>
        <v>SILVER</v>
      </c>
      <c r="H19" s="143"/>
      <c r="I19" s="343"/>
      <c r="J19" s="364"/>
      <c r="K19" s="8"/>
      <c r="L19" s="11"/>
      <c r="M19" s="34">
        <f t="shared" si="0"/>
        <v>2</v>
      </c>
      <c r="N19" s="362">
        <f>IF($M$20&lt;$M$19,$M$20,$M$19)</f>
        <v>2</v>
      </c>
      <c r="O19" s="345" t="str">
        <f>IF(N19=1,"BRONS",IF(N19=2,"SILVER","GULD"))</f>
        <v>SILVER</v>
      </c>
      <c r="P19" s="23"/>
      <c r="Q19" s="180"/>
      <c r="R19" s="12"/>
      <c r="S19" s="48" t="s">
        <v>14</v>
      </c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20"/>
      <c r="AE19" s="50" t="s">
        <v>11</v>
      </c>
      <c r="AF19" s="78">
        <f>COUNTIFS(P13:P24,1)</f>
        <v>1</v>
      </c>
      <c r="AG19" s="90"/>
      <c r="AH19" s="25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18" customHeight="1" thickBot="1" x14ac:dyDescent="0.35">
      <c r="B20" s="338"/>
      <c r="C20" s="157">
        <v>10</v>
      </c>
      <c r="D20" s="138" t="s">
        <v>24</v>
      </c>
      <c r="E20" s="139" t="s">
        <v>3</v>
      </c>
      <c r="F20" s="140"/>
      <c r="G20" s="341"/>
      <c r="H20" s="143"/>
      <c r="I20" s="343"/>
      <c r="J20" s="364"/>
      <c r="K20" s="8"/>
      <c r="L20" s="11"/>
      <c r="M20" s="34">
        <f t="shared" si="0"/>
        <v>2</v>
      </c>
      <c r="N20" s="362"/>
      <c r="O20" s="346"/>
      <c r="P20" s="23"/>
      <c r="Q20" s="180"/>
      <c r="R20" s="10"/>
      <c r="S20" s="50" t="s">
        <v>11</v>
      </c>
      <c r="T20" s="57">
        <f>COUNTIFS(N15:N22,1)</f>
        <v>1</v>
      </c>
      <c r="U20" s="51"/>
      <c r="V20" s="52" t="s">
        <v>7</v>
      </c>
      <c r="W20" s="52" t="s">
        <v>7</v>
      </c>
      <c r="X20" s="52" t="s">
        <v>7</v>
      </c>
      <c r="Y20" s="52" t="s">
        <v>7</v>
      </c>
      <c r="Z20" s="52" t="s">
        <v>7</v>
      </c>
      <c r="AA20" s="52" t="s">
        <v>7</v>
      </c>
      <c r="AB20" s="53" t="s">
        <v>3</v>
      </c>
      <c r="AC20" s="54" t="s">
        <v>3</v>
      </c>
      <c r="AD20" s="20"/>
      <c r="AE20" s="50" t="s">
        <v>12</v>
      </c>
      <c r="AF20" s="78">
        <f>COUNTIFS(P13:P24,2)</f>
        <v>1</v>
      </c>
      <c r="AG20" s="91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18" customHeight="1" thickBot="1" x14ac:dyDescent="0.35">
      <c r="B21" s="338"/>
      <c r="C21" s="157">
        <v>11</v>
      </c>
      <c r="D21" s="138" t="s">
        <v>6</v>
      </c>
      <c r="E21" s="139" t="s">
        <v>5</v>
      </c>
      <c r="F21" s="142"/>
      <c r="G21" s="178" t="str">
        <f>O21</f>
        <v>GULD</v>
      </c>
      <c r="H21" s="143"/>
      <c r="I21" s="343"/>
      <c r="J21" s="364"/>
      <c r="K21" s="8"/>
      <c r="L21" s="11"/>
      <c r="M21" s="34">
        <f t="shared" si="0"/>
        <v>3</v>
      </c>
      <c r="N21" s="19">
        <f>M21</f>
        <v>3</v>
      </c>
      <c r="O21" s="17" t="str">
        <f>IF(N21=1,"BRONS",IF(N21=2,"SILVER","GULD"))</f>
        <v>GULD</v>
      </c>
      <c r="P21" s="23"/>
      <c r="Q21" s="180"/>
      <c r="R21" s="10"/>
      <c r="S21" s="50" t="s">
        <v>12</v>
      </c>
      <c r="T21" s="57">
        <f>COUNTIFS(N15:N22,2)</f>
        <v>3</v>
      </c>
      <c r="U21" s="51"/>
      <c r="V21" s="52" t="s">
        <v>7</v>
      </c>
      <c r="W21" s="52" t="s">
        <v>7</v>
      </c>
      <c r="X21" s="52" t="s">
        <v>7</v>
      </c>
      <c r="Y21" s="52" t="s">
        <v>7</v>
      </c>
      <c r="Z21" s="52" t="s">
        <v>7</v>
      </c>
      <c r="AA21" s="52"/>
      <c r="AB21" s="53" t="s">
        <v>3</v>
      </c>
      <c r="AC21" s="54" t="s">
        <v>3</v>
      </c>
      <c r="AD21" s="20"/>
      <c r="AE21" s="50" t="s">
        <v>13</v>
      </c>
      <c r="AF21" s="78">
        <f>COUNTIFS(P13:P24,3)</f>
        <v>1</v>
      </c>
      <c r="AG21" s="86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18" customHeight="1" thickBot="1" x14ac:dyDescent="0.35">
      <c r="B22" s="339"/>
      <c r="C22" s="158">
        <v>12</v>
      </c>
      <c r="D22" s="148" t="s">
        <v>10</v>
      </c>
      <c r="E22" s="149" t="s">
        <v>3</v>
      </c>
      <c r="F22" s="154"/>
      <c r="G22" s="151" t="str">
        <f>O22</f>
        <v>SILVER</v>
      </c>
      <c r="H22" s="155"/>
      <c r="I22" s="344"/>
      <c r="J22" s="364"/>
      <c r="K22" s="8"/>
      <c r="L22" s="11"/>
      <c r="M22" s="35">
        <f t="shared" si="0"/>
        <v>2</v>
      </c>
      <c r="N22" s="36">
        <f>M22</f>
        <v>2</v>
      </c>
      <c r="O22" s="17" t="str">
        <f t="shared" ref="O22:O25" si="2">IF(N22=1,"BRONS",IF(N22=2,"SILVER","GULD"))</f>
        <v>SILVER</v>
      </c>
      <c r="P22" s="23"/>
      <c r="Q22" s="180"/>
      <c r="R22" s="10"/>
      <c r="S22" s="50" t="s">
        <v>13</v>
      </c>
      <c r="T22" s="57">
        <f>COUNTIFS(N15:N22,3)</f>
        <v>2</v>
      </c>
      <c r="U22" s="51"/>
      <c r="V22" s="52" t="s">
        <v>7</v>
      </c>
      <c r="W22" s="52" t="s">
        <v>7</v>
      </c>
      <c r="X22" s="52" t="s">
        <v>7</v>
      </c>
      <c r="Y22" s="52" t="s">
        <v>7</v>
      </c>
      <c r="Z22" s="52"/>
      <c r="AA22" s="52"/>
      <c r="AB22" s="53" t="s">
        <v>3</v>
      </c>
      <c r="AC22" s="55" t="s">
        <v>5</v>
      </c>
      <c r="AD22" s="20"/>
      <c r="AE22" s="50"/>
      <c r="AF22" s="78">
        <f>IF(AF19&gt;=1,1,IF(AF20&gt;=1,2,3))</f>
        <v>1</v>
      </c>
      <c r="AG22" s="86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18" customHeight="1" thickBot="1" x14ac:dyDescent="0.35">
      <c r="B23" s="337" t="s">
        <v>9</v>
      </c>
      <c r="C23" s="156">
        <v>13</v>
      </c>
      <c r="D23" s="144" t="s">
        <v>28</v>
      </c>
      <c r="E23" s="145" t="s">
        <v>5</v>
      </c>
      <c r="F23" s="152"/>
      <c r="G23" s="179" t="str">
        <f>O23</f>
        <v>GULD</v>
      </c>
      <c r="H23" s="153"/>
      <c r="I23" s="342" t="str">
        <f>T34</f>
        <v>GULD</v>
      </c>
      <c r="J23" s="364"/>
      <c r="K23" s="8"/>
      <c r="L23" s="11"/>
      <c r="M23" s="33">
        <f t="shared" si="0"/>
        <v>3</v>
      </c>
      <c r="N23" s="37">
        <f t="shared" ref="N23:N25" si="3">M23</f>
        <v>3</v>
      </c>
      <c r="O23" s="17" t="str">
        <f t="shared" si="2"/>
        <v>GULD</v>
      </c>
      <c r="P23" s="23"/>
      <c r="Q23" s="180"/>
      <c r="R23" s="10"/>
      <c r="S23" s="56"/>
      <c r="T23" s="57">
        <f>IF(T20&gt;=1,IF(T20&gt;=4,1,2),IF(T22&gt;=T21,3,2))</f>
        <v>2</v>
      </c>
      <c r="U23" s="58"/>
      <c r="V23" s="58" t="s">
        <v>7</v>
      </c>
      <c r="W23" s="58" t="s">
        <v>7</v>
      </c>
      <c r="X23" s="58" t="s">
        <v>7</v>
      </c>
      <c r="Y23" s="59"/>
      <c r="Z23" s="52"/>
      <c r="AA23" s="59"/>
      <c r="AB23" s="60" t="s">
        <v>5</v>
      </c>
      <c r="AC23" s="55" t="s">
        <v>5</v>
      </c>
      <c r="AD23" s="20"/>
      <c r="AE23" s="92"/>
      <c r="AF23" s="81" t="str">
        <f>IF(AF22=1,"BRONS",IF(AF22=2,"SILVER","GULD"))</f>
        <v>BRONS</v>
      </c>
      <c r="AG23" s="8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18" customHeight="1" thickBot="1" x14ac:dyDescent="0.35">
      <c r="B24" s="338"/>
      <c r="C24" s="157">
        <v>14</v>
      </c>
      <c r="D24" s="138" t="s">
        <v>35</v>
      </c>
      <c r="E24" s="139" t="s">
        <v>5</v>
      </c>
      <c r="F24" s="142"/>
      <c r="G24" s="178" t="str">
        <f>O24</f>
        <v>GULD</v>
      </c>
      <c r="H24" s="143"/>
      <c r="I24" s="343"/>
      <c r="J24" s="364"/>
      <c r="K24" s="8"/>
      <c r="L24" s="11"/>
      <c r="M24" s="34">
        <f t="shared" si="0"/>
        <v>3</v>
      </c>
      <c r="N24" s="37">
        <f t="shared" si="3"/>
        <v>3</v>
      </c>
      <c r="O24" s="17" t="str">
        <f t="shared" si="2"/>
        <v>GULD</v>
      </c>
      <c r="P24" s="23">
        <f>T33</f>
        <v>3</v>
      </c>
      <c r="Q24" s="180"/>
      <c r="R24" s="10"/>
      <c r="S24" s="56"/>
      <c r="T24" s="61" t="str">
        <f>IF(T23=1,"BRONS",IF(T23=2,"SILVER","GULD"))</f>
        <v>SILVER</v>
      </c>
      <c r="U24" s="58"/>
      <c r="V24" s="58" t="s">
        <v>7</v>
      </c>
      <c r="W24" s="52" t="s">
        <v>7</v>
      </c>
      <c r="X24" s="59"/>
      <c r="Y24" s="59"/>
      <c r="Z24" s="52"/>
      <c r="AA24" s="59"/>
      <c r="AB24" s="58"/>
      <c r="AC24" s="62"/>
      <c r="AD24" s="20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18" customHeight="1" thickBot="1" x14ac:dyDescent="0.35">
      <c r="B25" s="339"/>
      <c r="C25" s="158">
        <v>16</v>
      </c>
      <c r="D25" s="148" t="s">
        <v>25</v>
      </c>
      <c r="E25" s="149" t="s">
        <v>3</v>
      </c>
      <c r="F25" s="154"/>
      <c r="G25" s="151" t="str">
        <f>O25</f>
        <v>SILVER</v>
      </c>
      <c r="H25" s="155"/>
      <c r="I25" s="344"/>
      <c r="J25" s="365"/>
      <c r="K25" s="8"/>
      <c r="L25" s="11"/>
      <c r="M25" s="35">
        <f t="shared" si="0"/>
        <v>2</v>
      </c>
      <c r="N25" s="37">
        <f t="shared" si="3"/>
        <v>2</v>
      </c>
      <c r="O25" s="17" t="str">
        <f t="shared" si="2"/>
        <v>SILVER</v>
      </c>
      <c r="P25" s="39"/>
      <c r="Q25" s="180"/>
      <c r="R25" s="10"/>
      <c r="S25" s="56"/>
      <c r="T25" s="51"/>
      <c r="U25" s="58"/>
      <c r="V25" s="58" t="s">
        <v>7</v>
      </c>
      <c r="W25" s="59"/>
      <c r="X25" s="59"/>
      <c r="Y25" s="59"/>
      <c r="Z25" s="52"/>
      <c r="AA25" s="59"/>
      <c r="AB25" s="58"/>
      <c r="AC25" s="62"/>
      <c r="AD25" s="20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18" thickBot="1" x14ac:dyDescent="0.35">
      <c r="D26" s="9"/>
      <c r="E26" s="1"/>
      <c r="F26" s="1"/>
      <c r="G26" s="1"/>
      <c r="H26" s="1"/>
      <c r="I26" s="1"/>
      <c r="J26" s="1"/>
      <c r="K26" s="8"/>
      <c r="L26" s="13"/>
      <c r="M26" s="11"/>
      <c r="N26" s="180"/>
      <c r="O26" s="180"/>
      <c r="P26" s="180"/>
      <c r="Q26" s="180"/>
      <c r="R26" s="180"/>
      <c r="S26" s="63"/>
      <c r="T26" s="64"/>
      <c r="U26" s="64"/>
      <c r="V26" s="65" t="s">
        <v>7</v>
      </c>
      <c r="W26" s="65" t="s">
        <v>7</v>
      </c>
      <c r="X26" s="65" t="s">
        <v>7</v>
      </c>
      <c r="Y26" s="66" t="s">
        <v>3</v>
      </c>
      <c r="Z26" s="66" t="s">
        <v>3</v>
      </c>
      <c r="AA26" s="66" t="s">
        <v>3</v>
      </c>
      <c r="AB26" s="66" t="s">
        <v>3</v>
      </c>
      <c r="AC26" s="67" t="s">
        <v>5</v>
      </c>
      <c r="AD26" s="20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1" customHeight="1" x14ac:dyDescent="0.3">
      <c r="D27" s="14"/>
      <c r="H27" s="181" t="s">
        <v>3</v>
      </c>
      <c r="I27" s="1"/>
      <c r="J27" s="1"/>
      <c r="K27" s="8"/>
      <c r="L27" s="1"/>
      <c r="M27" s="11"/>
      <c r="N27" s="180"/>
      <c r="O27" s="180"/>
      <c r="P27" s="180"/>
      <c r="Q27" s="180"/>
      <c r="R27" s="180"/>
      <c r="AF27" s="20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15.6" thickBot="1" x14ac:dyDescent="0.3">
      <c r="D28" s="1"/>
      <c r="H28" s="182"/>
      <c r="I28" s="1"/>
      <c r="J28" s="1"/>
      <c r="K28" s="1"/>
      <c r="L28" s="1"/>
      <c r="N28" s="349"/>
      <c r="O28" s="349"/>
      <c r="P28" s="349"/>
      <c r="Q28" s="349"/>
      <c r="R28" s="350"/>
      <c r="AF28" s="20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14.4" x14ac:dyDescent="0.3">
      <c r="D29" s="1"/>
      <c r="E29" s="1"/>
      <c r="F29" s="1"/>
      <c r="G29" s="1"/>
      <c r="H29" s="1"/>
      <c r="I29" s="1"/>
      <c r="J29" s="1"/>
      <c r="K29" s="1"/>
      <c r="M29" s="11"/>
      <c r="N29" s="350"/>
      <c r="O29" s="350"/>
      <c r="P29" s="350"/>
      <c r="Q29" s="350"/>
      <c r="R29" s="350"/>
      <c r="S29" s="68" t="s">
        <v>15</v>
      </c>
      <c r="T29" s="69"/>
      <c r="U29" s="69"/>
      <c r="V29" s="69"/>
      <c r="W29" s="69"/>
      <c r="X29" s="69"/>
      <c r="Y29" s="69"/>
      <c r="Z29" s="69"/>
      <c r="AA29" s="69"/>
      <c r="AB29" s="70"/>
      <c r="AC29" s="71"/>
      <c r="AD29" s="29"/>
      <c r="AE29" s="28"/>
      <c r="AF29" s="20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x14ac:dyDescent="0.25">
      <c r="B30" s="6"/>
      <c r="D30" s="1"/>
      <c r="E30" s="1"/>
      <c r="F30" s="1"/>
      <c r="G30" s="1"/>
      <c r="H30" s="1"/>
      <c r="I30" s="1"/>
      <c r="J30" s="1"/>
      <c r="K30" s="1"/>
      <c r="L30" s="1"/>
      <c r="R30" s="10"/>
      <c r="S30" s="50" t="s">
        <v>11</v>
      </c>
      <c r="T30" s="78">
        <f>COUNTIFS(N23:N25,1)</f>
        <v>0</v>
      </c>
      <c r="U30" s="72"/>
      <c r="V30" s="52" t="s">
        <v>7</v>
      </c>
      <c r="W30" s="52" t="s">
        <v>7</v>
      </c>
      <c r="X30" s="52" t="s">
        <v>7</v>
      </c>
      <c r="Y30" s="74" t="s">
        <v>3</v>
      </c>
      <c r="Z30" s="74" t="s">
        <v>3</v>
      </c>
      <c r="AB30" s="75"/>
      <c r="AC30" s="76"/>
      <c r="AD30" s="28"/>
      <c r="AE30" s="20"/>
      <c r="AF30" s="20"/>
      <c r="AG30" s="20"/>
      <c r="AH30" s="20"/>
      <c r="AI30" s="20"/>
      <c r="AJ30" s="20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x14ac:dyDescent="0.25">
      <c r="B31" s="4"/>
      <c r="M31" s="4"/>
      <c r="N31" s="4"/>
      <c r="O31" s="4"/>
      <c r="P31" s="4"/>
      <c r="Q31" s="4"/>
      <c r="R31" s="4"/>
      <c r="S31" s="50" t="s">
        <v>12</v>
      </c>
      <c r="T31" s="78">
        <f>COUNTIFS(N23:N25,2)</f>
        <v>1</v>
      </c>
      <c r="U31" s="72"/>
      <c r="V31" s="52" t="s">
        <v>7</v>
      </c>
      <c r="W31" s="52" t="s">
        <v>7</v>
      </c>
      <c r="X31" s="73"/>
      <c r="Y31" s="74" t="s">
        <v>3</v>
      </c>
      <c r="Z31" s="74" t="s">
        <v>5</v>
      </c>
      <c r="AB31" s="75"/>
      <c r="AC31" s="76"/>
      <c r="AD31" s="28"/>
      <c r="AE31" s="20"/>
      <c r="AF31" s="20"/>
      <c r="AG31" s="20"/>
      <c r="AH31" s="20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x14ac:dyDescent="0.25">
      <c r="B32" s="4"/>
      <c r="M32" s="4"/>
      <c r="N32" s="4"/>
      <c r="O32" s="4"/>
      <c r="P32" s="4"/>
      <c r="Q32" s="4"/>
      <c r="R32" s="4"/>
      <c r="S32" s="50" t="s">
        <v>13</v>
      </c>
      <c r="T32" s="78">
        <f>COUNTIFS(N23:N25,3)</f>
        <v>2</v>
      </c>
      <c r="U32" s="72"/>
      <c r="V32" s="52" t="s">
        <v>7</v>
      </c>
      <c r="W32" s="73"/>
      <c r="X32" s="73"/>
      <c r="Y32" s="74"/>
      <c r="Z32" s="74" t="s">
        <v>5</v>
      </c>
      <c r="AB32" s="75"/>
      <c r="AC32" s="76"/>
      <c r="AD32" s="28"/>
      <c r="AE32" s="20"/>
      <c r="AF32" s="20"/>
      <c r="AG32" s="20"/>
      <c r="AH32" s="20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51" ht="16.2" thickBot="1" x14ac:dyDescent="0.35">
      <c r="B33" s="4"/>
      <c r="M33" s="4"/>
      <c r="N33" s="4"/>
      <c r="O33" s="4"/>
      <c r="P33" s="4"/>
      <c r="Q33" s="4"/>
      <c r="R33" s="4"/>
      <c r="S33" s="77"/>
      <c r="T33" s="78">
        <f>IF(T30&gt;=1,IF(T30&gt;=2,1,2),IF(T32&gt;=T31,3,2))</f>
        <v>3</v>
      </c>
      <c r="U33" s="79"/>
      <c r="V33" s="65" t="s">
        <v>7</v>
      </c>
      <c r="W33" s="65" t="s">
        <v>7</v>
      </c>
      <c r="X33" s="66" t="s">
        <v>3</v>
      </c>
      <c r="Y33" s="66" t="s">
        <v>3</v>
      </c>
      <c r="Z33" s="67" t="s">
        <v>5</v>
      </c>
      <c r="AB33" s="75"/>
      <c r="AC33" s="76"/>
      <c r="AD33" s="28"/>
      <c r="AE33" s="28"/>
      <c r="AF33" s="20"/>
      <c r="AG33" s="20"/>
      <c r="AH33" s="20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51" ht="16.2" thickBot="1" x14ac:dyDescent="0.35">
      <c r="B34" s="4"/>
      <c r="M34" s="4"/>
      <c r="N34" s="4"/>
      <c r="O34" s="4"/>
      <c r="P34" s="4"/>
      <c r="Q34" s="4"/>
      <c r="R34" s="4"/>
      <c r="S34" s="80"/>
      <c r="T34" s="81" t="str">
        <f>IF(T33=1,"BRONS",IF(T33=2,"SILVER","GULD"))</f>
        <v>GULD</v>
      </c>
      <c r="U34" s="82"/>
      <c r="V34" s="82"/>
      <c r="W34" s="83"/>
      <c r="X34" s="82"/>
      <c r="Y34" s="82"/>
      <c r="Z34" s="84"/>
      <c r="AA34" s="84"/>
      <c r="AB34" s="84"/>
      <c r="AC34" s="85"/>
      <c r="AD34" s="29"/>
      <c r="AE34" s="28"/>
      <c r="AF34" s="28"/>
      <c r="AG34" s="20"/>
      <c r="AH34" s="20"/>
      <c r="AI34" s="2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51" ht="15.6" x14ac:dyDescent="0.3">
      <c r="M35" s="4"/>
      <c r="N35" s="4"/>
      <c r="O35" s="4"/>
      <c r="P35" s="4"/>
      <c r="Q35" s="4"/>
      <c r="S35" s="31"/>
      <c r="U35" s="27"/>
      <c r="W35" s="27"/>
      <c r="X35" s="27"/>
      <c r="Y35" s="27"/>
      <c r="Z35" s="28"/>
      <c r="AA35" s="28"/>
      <c r="AB35" s="28"/>
      <c r="AC35" s="28"/>
      <c r="AD35" s="29"/>
      <c r="AE35" s="28"/>
      <c r="AF35" s="28"/>
      <c r="AG35" s="20"/>
      <c r="AH35" s="20"/>
      <c r="AI35" s="20"/>
      <c r="AJ35" s="1"/>
      <c r="AK35" s="1"/>
      <c r="AL35" s="1"/>
      <c r="AM35" s="15"/>
      <c r="AV35" s="16"/>
      <c r="AW35" s="16"/>
      <c r="AX35" s="16"/>
      <c r="AY35" s="16"/>
    </row>
    <row r="36" spans="2:51" ht="15.6" x14ac:dyDescent="0.3">
      <c r="M36" s="4"/>
      <c r="N36" s="4"/>
      <c r="O36" s="4"/>
      <c r="P36" s="4"/>
      <c r="Q36" s="4"/>
      <c r="S36" s="31"/>
      <c r="T36" s="27"/>
      <c r="U36" s="30" t="s">
        <v>7</v>
      </c>
      <c r="W36" s="27"/>
      <c r="X36" s="27"/>
      <c r="Y36" s="27"/>
      <c r="Z36" s="28"/>
      <c r="AA36" s="28"/>
      <c r="AB36" s="28"/>
      <c r="AC36" s="28"/>
      <c r="AD36" s="29"/>
      <c r="AE36" s="28"/>
      <c r="AF36" s="28"/>
      <c r="AG36" s="20"/>
      <c r="AH36" s="20"/>
      <c r="AI36" s="20"/>
      <c r="AJ36" s="1"/>
      <c r="AK36" s="1"/>
      <c r="AL36" s="1"/>
      <c r="AM36" s="15"/>
      <c r="AV36" s="16"/>
      <c r="AW36" s="16"/>
      <c r="AX36" s="16"/>
      <c r="AY36" s="16"/>
    </row>
    <row r="37" spans="2:51" ht="15.6" x14ac:dyDescent="0.3">
      <c r="M37" s="4"/>
      <c r="N37" s="4"/>
      <c r="O37" s="4"/>
      <c r="P37" s="4"/>
      <c r="Q37" s="4"/>
      <c r="S37" s="10"/>
      <c r="T37" s="10"/>
      <c r="U37" s="30" t="s">
        <v>3</v>
      </c>
      <c r="V37" s="10"/>
      <c r="W37" s="10"/>
      <c r="X37" s="31"/>
      <c r="Y37" s="21"/>
      <c r="Z37" s="21"/>
      <c r="AA37" s="21"/>
      <c r="AB37" s="21"/>
      <c r="AC37" s="21"/>
      <c r="AD37" s="21"/>
      <c r="AE37" s="20"/>
      <c r="AF37" s="20"/>
      <c r="AG37" s="20"/>
      <c r="AH37" s="20"/>
      <c r="AI37" s="20"/>
      <c r="AJ37" s="1"/>
      <c r="AK37" s="1"/>
      <c r="AL37" s="1"/>
      <c r="AM37" s="15"/>
      <c r="AV37" s="16"/>
      <c r="AW37" s="16"/>
      <c r="AX37" s="16"/>
      <c r="AY37" s="16"/>
    </row>
    <row r="38" spans="2:51" ht="15.6" x14ac:dyDescent="0.3">
      <c r="M38" s="4"/>
      <c r="N38" s="4"/>
      <c r="O38" s="4"/>
      <c r="P38" s="4"/>
      <c r="Q38" s="4"/>
      <c r="U38" s="30" t="s">
        <v>5</v>
      </c>
      <c r="AF38" s="4"/>
      <c r="AG38" s="20"/>
      <c r="AH38" s="20"/>
      <c r="AI38" s="20"/>
      <c r="AJ38" s="1"/>
      <c r="AK38" s="1"/>
      <c r="AL38" s="1"/>
      <c r="AM38" s="15"/>
      <c r="AV38" s="16"/>
      <c r="AW38" s="16"/>
      <c r="AX38" s="16"/>
      <c r="AY38" s="16"/>
    </row>
    <row r="39" spans="2:51" x14ac:dyDescent="0.25">
      <c r="M39" s="4"/>
      <c r="N39" s="4"/>
      <c r="O39" s="4"/>
      <c r="P39" s="4"/>
      <c r="Q39" s="4"/>
      <c r="AG39" s="20"/>
      <c r="AH39" s="20"/>
      <c r="AI39" s="20"/>
      <c r="AJ39" s="1"/>
      <c r="AK39" s="1"/>
      <c r="AL39" s="1"/>
      <c r="AM39" s="15"/>
      <c r="AV39" s="16"/>
      <c r="AW39" s="16"/>
      <c r="AX39" s="16"/>
      <c r="AY39" s="16"/>
    </row>
    <row r="40" spans="2:51" x14ac:dyDescent="0.25">
      <c r="M40" s="4"/>
      <c r="N40" s="4"/>
      <c r="O40" s="4"/>
      <c r="P40" s="4"/>
      <c r="Q40" s="4"/>
      <c r="AG40" s="20"/>
      <c r="AH40" s="20"/>
      <c r="AI40" s="20"/>
      <c r="AJ40" s="1"/>
      <c r="AK40" s="1"/>
      <c r="AL40" s="1"/>
      <c r="AM40" s="15"/>
      <c r="AV40" s="16"/>
      <c r="AW40" s="16"/>
      <c r="AX40" s="16"/>
      <c r="AY40" s="16"/>
    </row>
    <row r="41" spans="2:51" x14ac:dyDescent="0.25">
      <c r="M41" s="4"/>
      <c r="N41" s="4"/>
      <c r="O41" s="4"/>
      <c r="P41" s="4"/>
      <c r="Q41" s="4"/>
      <c r="AG41" s="20"/>
      <c r="AH41" s="20"/>
      <c r="AI41" s="20"/>
      <c r="AJ41" s="1"/>
      <c r="AK41" s="1"/>
      <c r="AL41" s="1"/>
      <c r="AM41" s="15"/>
      <c r="AV41" s="16"/>
      <c r="AW41" s="16"/>
      <c r="AX41" s="16"/>
      <c r="AY41" s="16"/>
    </row>
    <row r="42" spans="2:51" x14ac:dyDescent="0.25">
      <c r="M42" s="4"/>
      <c r="N42" s="4"/>
      <c r="O42" s="4"/>
      <c r="P42" s="4"/>
      <c r="Q42" s="4"/>
      <c r="AG42" s="20"/>
      <c r="AH42" s="20"/>
      <c r="AI42" s="20"/>
      <c r="AJ42" s="1"/>
      <c r="AK42" s="1"/>
      <c r="AL42" s="1"/>
      <c r="AM42" s="15"/>
      <c r="AV42" s="16"/>
      <c r="AW42" s="16"/>
      <c r="AX42" s="16"/>
      <c r="AY42" s="16"/>
    </row>
    <row r="43" spans="2:51" x14ac:dyDescent="0.25">
      <c r="M43" s="4"/>
      <c r="N43" s="4"/>
      <c r="O43" s="4"/>
      <c r="P43" s="4"/>
      <c r="Q43" s="4"/>
      <c r="AG43" s="20"/>
      <c r="AH43" s="20"/>
      <c r="AI43" s="20"/>
      <c r="AJ43" s="1"/>
      <c r="AK43" s="1"/>
      <c r="AL43" s="1"/>
      <c r="AM43" s="15"/>
      <c r="AV43" s="16"/>
      <c r="AW43" s="16"/>
      <c r="AX43" s="16"/>
      <c r="AY43" s="16"/>
    </row>
    <row r="44" spans="2:51" x14ac:dyDescent="0.25">
      <c r="AG44" s="20"/>
      <c r="AH44" s="20"/>
      <c r="AI44" s="20"/>
    </row>
    <row r="46" spans="2:51" ht="13.2" x14ac:dyDescent="0.25">
      <c r="S46" s="43"/>
      <c r="T46" s="43"/>
      <c r="U46" s="43"/>
      <c r="V46" s="1"/>
      <c r="W46" s="1"/>
      <c r="X46" s="1"/>
      <c r="Y46" s="1"/>
    </row>
    <row r="47" spans="2:51" ht="13.2" x14ac:dyDescent="0.25">
      <c r="T47" s="1"/>
      <c r="U47" s="1"/>
      <c r="V47" s="1"/>
      <c r="W47" s="1"/>
      <c r="X47" s="1"/>
      <c r="Y47" s="1"/>
    </row>
    <row r="48" spans="2:51" ht="13.2" x14ac:dyDescent="0.25">
      <c r="T48" s="1"/>
      <c r="U48" s="1"/>
      <c r="V48" s="1"/>
      <c r="W48" s="1"/>
      <c r="X48" s="1"/>
      <c r="Y48" s="1"/>
    </row>
    <row r="49" spans="20:25" ht="13.2" x14ac:dyDescent="0.25">
      <c r="T49" s="1"/>
      <c r="U49" s="1"/>
      <c r="V49" s="1"/>
      <c r="W49" s="1"/>
      <c r="X49" s="1"/>
      <c r="Y49" s="1"/>
    </row>
    <row r="50" spans="20:25" x14ac:dyDescent="0.25">
      <c r="T50" s="1"/>
      <c r="U50" s="1"/>
    </row>
  </sheetData>
  <sheetProtection algorithmName="SHA-512" hashValue="J0bM+9eqgF6c0Mpc+TxxCtNDIczPP/HG+nbkphFiBdizsSXK8mnWPtG0vVxvgHRH4tMDLqWi/MG9F/MKP3YecA==" saltValue="H9ePLsglHuHqELXpG0dOVg==" spinCount="100000" sheet="1" objects="1" scenarios="1"/>
  <mergeCells count="23">
    <mergeCell ref="D5:G5"/>
    <mergeCell ref="D6:G6"/>
    <mergeCell ref="O11:O12"/>
    <mergeCell ref="B15:B22"/>
    <mergeCell ref="I15:I22"/>
    <mergeCell ref="G16:G17"/>
    <mergeCell ref="N16:N17"/>
    <mergeCell ref="B23:B25"/>
    <mergeCell ref="I23:I25"/>
    <mergeCell ref="J9:J10"/>
    <mergeCell ref="B11:B14"/>
    <mergeCell ref="G11:G12"/>
    <mergeCell ref="I11:I14"/>
    <mergeCell ref="J11:J25"/>
    <mergeCell ref="D9:D10"/>
    <mergeCell ref="E9:E10"/>
    <mergeCell ref="F9:G10"/>
    <mergeCell ref="H9:I10"/>
    <mergeCell ref="N28:R29"/>
    <mergeCell ref="O16:O17"/>
    <mergeCell ref="G19:G20"/>
    <mergeCell ref="N19:N20"/>
    <mergeCell ref="O19:O20"/>
  </mergeCells>
  <conditionalFormatting sqref="E11:E25">
    <cfRule type="expression" dxfId="359" priority="178" stopIfTrue="1">
      <formula>NOT(ISERROR(SEARCH("KLASSAD",E11)))</formula>
    </cfRule>
    <cfRule type="expression" dxfId="358" priority="179" stopIfTrue="1">
      <formula>NOT(ISERROR(SEARCH("BRONS",E11)))</formula>
    </cfRule>
    <cfRule type="expression" dxfId="357" priority="180" stopIfTrue="1">
      <formula>NOT(ISERROR(SEARCH("GULD",E11)))</formula>
    </cfRule>
  </conditionalFormatting>
  <conditionalFormatting sqref="H27 G13:G15 G18 G21:G22 G25">
    <cfRule type="cellIs" dxfId="356" priority="175" stopIfTrue="1" operator="equal">
      <formula>"GULD"</formula>
    </cfRule>
    <cfRule type="cellIs" dxfId="355" priority="176" stopIfTrue="1" operator="equal">
      <formula>"SILVER"</formula>
    </cfRule>
    <cfRule type="cellIs" dxfId="354" priority="177" stopIfTrue="1" operator="equal">
      <formula>"BRONS"</formula>
    </cfRule>
  </conditionalFormatting>
  <conditionalFormatting sqref="G13:G15">
    <cfRule type="expression" dxfId="353" priority="172" stopIfTrue="1">
      <formula>NOT(ISERROR(SEARCH("KLASSAD",G13)))</formula>
    </cfRule>
    <cfRule type="expression" dxfId="352" priority="173" stopIfTrue="1">
      <formula>NOT(ISERROR(SEARCH("BRONS",G13)))</formula>
    </cfRule>
    <cfRule type="expression" dxfId="351" priority="174" stopIfTrue="1">
      <formula>NOT(ISERROR(SEARCH("GULD",G13)))</formula>
    </cfRule>
  </conditionalFormatting>
  <conditionalFormatting sqref="H27">
    <cfRule type="expression" dxfId="350" priority="169" stopIfTrue="1">
      <formula>NOT(ISERROR(SEARCH("KLASSAD",H27)))</formula>
    </cfRule>
    <cfRule type="expression" dxfId="349" priority="170" stopIfTrue="1">
      <formula>NOT(ISERROR(SEARCH("BRONS",H27)))</formula>
    </cfRule>
    <cfRule type="expression" dxfId="348" priority="171" stopIfTrue="1">
      <formula>NOT(ISERROR(SEARCH("GULD",H27)))</formula>
    </cfRule>
  </conditionalFormatting>
  <conditionalFormatting sqref="G21">
    <cfRule type="expression" dxfId="347" priority="166" stopIfTrue="1">
      <formula>NOT(ISERROR(SEARCH("KLASSAD",G21)))</formula>
    </cfRule>
    <cfRule type="expression" dxfId="346" priority="167" stopIfTrue="1">
      <formula>NOT(ISERROR(SEARCH("BRONS",G21)))</formula>
    </cfRule>
    <cfRule type="expression" dxfId="345" priority="168" stopIfTrue="1">
      <formula>NOT(ISERROR(SEARCH("GULD",G21)))</formula>
    </cfRule>
  </conditionalFormatting>
  <conditionalFormatting sqref="G15">
    <cfRule type="expression" dxfId="344" priority="163" stopIfTrue="1">
      <formula>NOT(ISERROR(SEARCH("KLASSAD",G15)))</formula>
    </cfRule>
    <cfRule type="expression" dxfId="343" priority="164" stopIfTrue="1">
      <formula>NOT(ISERROR(SEARCH("BRONS",G15)))</formula>
    </cfRule>
    <cfRule type="expression" dxfId="342" priority="165" stopIfTrue="1">
      <formula>NOT(ISERROR(SEARCH("GULD",G15)))</formula>
    </cfRule>
  </conditionalFormatting>
  <conditionalFormatting sqref="G18">
    <cfRule type="expression" dxfId="341" priority="160" stopIfTrue="1">
      <formula>NOT(ISERROR(SEARCH("KLASSAD",G18)))</formula>
    </cfRule>
    <cfRule type="expression" dxfId="340" priority="161" stopIfTrue="1">
      <formula>NOT(ISERROR(SEARCH("BRONS",G18)))</formula>
    </cfRule>
    <cfRule type="expression" dxfId="339" priority="162" stopIfTrue="1">
      <formula>NOT(ISERROR(SEARCH("GULD",G18)))</formula>
    </cfRule>
  </conditionalFormatting>
  <conditionalFormatting sqref="G22">
    <cfRule type="expression" dxfId="338" priority="157" stopIfTrue="1">
      <formula>NOT(ISERROR(SEARCH("KLASSAD",G22)))</formula>
    </cfRule>
    <cfRule type="expression" dxfId="337" priority="158" stopIfTrue="1">
      <formula>NOT(ISERROR(SEARCH("BRONS",G22)))</formula>
    </cfRule>
    <cfRule type="expression" dxfId="336" priority="159" stopIfTrue="1">
      <formula>NOT(ISERROR(SEARCH("GULD",G22)))</formula>
    </cfRule>
  </conditionalFormatting>
  <conditionalFormatting sqref="G25">
    <cfRule type="expression" dxfId="335" priority="154" stopIfTrue="1">
      <formula>NOT(ISERROR(SEARCH("KLASSAD",G25)))</formula>
    </cfRule>
    <cfRule type="expression" dxfId="334" priority="155" stopIfTrue="1">
      <formula>NOT(ISERROR(SEARCH("BRONS",G25)))</formula>
    </cfRule>
    <cfRule type="expression" dxfId="333" priority="156" stopIfTrue="1">
      <formula>NOT(ISERROR(SEARCH("GULD",G25)))</formula>
    </cfRule>
  </conditionalFormatting>
  <conditionalFormatting sqref="I23">
    <cfRule type="cellIs" dxfId="332" priority="145" stopIfTrue="1" operator="equal">
      <formula>"GULD"</formula>
    </cfRule>
    <cfRule type="cellIs" dxfId="331" priority="146" stopIfTrue="1" operator="equal">
      <formula>"SILVER"</formula>
    </cfRule>
    <cfRule type="cellIs" dxfId="330" priority="147" stopIfTrue="1" operator="equal">
      <formula>"BRONS"</formula>
    </cfRule>
  </conditionalFormatting>
  <conditionalFormatting sqref="I23">
    <cfRule type="expression" dxfId="329" priority="142" stopIfTrue="1">
      <formula>NOT(ISERROR(SEARCH("KLASSAD",I23)))</formula>
    </cfRule>
    <cfRule type="expression" dxfId="328" priority="143" stopIfTrue="1">
      <formula>NOT(ISERROR(SEARCH("BRONS",I23)))</formula>
    </cfRule>
    <cfRule type="expression" dxfId="327" priority="144" stopIfTrue="1">
      <formula>NOT(ISERROR(SEARCH("GULD",I23)))</formula>
    </cfRule>
  </conditionalFormatting>
  <conditionalFormatting sqref="I15">
    <cfRule type="cellIs" dxfId="326" priority="151" stopIfTrue="1" operator="equal">
      <formula>"GULD"</formula>
    </cfRule>
    <cfRule type="cellIs" dxfId="325" priority="152" stopIfTrue="1" operator="equal">
      <formula>"SILVER"</formula>
    </cfRule>
    <cfRule type="cellIs" dxfId="324" priority="153" stopIfTrue="1" operator="equal">
      <formula>"BRONS"</formula>
    </cfRule>
  </conditionalFormatting>
  <conditionalFormatting sqref="I15">
    <cfRule type="expression" dxfId="323" priority="148" stopIfTrue="1">
      <formula>NOT(ISERROR(SEARCH("KLASSAD",I15)))</formula>
    </cfRule>
    <cfRule type="expression" dxfId="322" priority="149" stopIfTrue="1">
      <formula>NOT(ISERROR(SEARCH("BRONS",I15)))</formula>
    </cfRule>
    <cfRule type="expression" dxfId="321" priority="150" stopIfTrue="1">
      <formula>NOT(ISERROR(SEARCH("GULD",I15)))</formula>
    </cfRule>
  </conditionalFormatting>
  <conditionalFormatting sqref="J11">
    <cfRule type="cellIs" dxfId="320" priority="139" stopIfTrue="1" operator="equal">
      <formula>"GULD"</formula>
    </cfRule>
    <cfRule type="cellIs" dxfId="319" priority="140" stopIfTrue="1" operator="equal">
      <formula>"SILVER"</formula>
    </cfRule>
    <cfRule type="cellIs" dxfId="318" priority="141" stopIfTrue="1" operator="equal">
      <formula>"BRONS"</formula>
    </cfRule>
  </conditionalFormatting>
  <conditionalFormatting sqref="J11">
    <cfRule type="expression" dxfId="317" priority="136" stopIfTrue="1">
      <formula>NOT(ISERROR(SEARCH("KLASSAD",J11)))</formula>
    </cfRule>
    <cfRule type="expression" dxfId="316" priority="137" stopIfTrue="1">
      <formula>NOT(ISERROR(SEARCH("BRONS",J11)))</formula>
    </cfRule>
    <cfRule type="expression" dxfId="315" priority="138" stopIfTrue="1">
      <formula>NOT(ISERROR(SEARCH("GULD",J11)))</formula>
    </cfRule>
  </conditionalFormatting>
  <conditionalFormatting sqref="G15">
    <cfRule type="expression" dxfId="314" priority="133" stopIfTrue="1">
      <formula>NOT(ISERROR(SEARCH("KLASSAD",G15)))</formula>
    </cfRule>
    <cfRule type="expression" dxfId="313" priority="134" stopIfTrue="1">
      <formula>NOT(ISERROR(SEARCH("BRONS",G15)))</formula>
    </cfRule>
    <cfRule type="expression" dxfId="312" priority="135" stopIfTrue="1">
      <formula>NOT(ISERROR(SEARCH("GULD",G15)))</formula>
    </cfRule>
  </conditionalFormatting>
  <conditionalFormatting sqref="G18">
    <cfRule type="expression" dxfId="311" priority="130" stopIfTrue="1">
      <formula>NOT(ISERROR(SEARCH("KLASSAD",G18)))</formula>
    </cfRule>
    <cfRule type="expression" dxfId="310" priority="131" stopIfTrue="1">
      <formula>NOT(ISERROR(SEARCH("BRONS",G18)))</formula>
    </cfRule>
    <cfRule type="expression" dxfId="309" priority="132" stopIfTrue="1">
      <formula>NOT(ISERROR(SEARCH("GULD",G18)))</formula>
    </cfRule>
  </conditionalFormatting>
  <conditionalFormatting sqref="G21">
    <cfRule type="expression" dxfId="308" priority="127" stopIfTrue="1">
      <formula>NOT(ISERROR(SEARCH("KLASSAD",G21)))</formula>
    </cfRule>
    <cfRule type="expression" dxfId="307" priority="128" stopIfTrue="1">
      <formula>NOT(ISERROR(SEARCH("BRONS",G21)))</formula>
    </cfRule>
    <cfRule type="expression" dxfId="306" priority="129" stopIfTrue="1">
      <formula>NOT(ISERROR(SEARCH("GULD",G21)))</formula>
    </cfRule>
  </conditionalFormatting>
  <conditionalFormatting sqref="G22">
    <cfRule type="expression" dxfId="305" priority="124" stopIfTrue="1">
      <formula>NOT(ISERROR(SEARCH("KLASSAD",G22)))</formula>
    </cfRule>
    <cfRule type="expression" dxfId="304" priority="125" stopIfTrue="1">
      <formula>NOT(ISERROR(SEARCH("BRONS",G22)))</formula>
    </cfRule>
    <cfRule type="expression" dxfId="303" priority="126" stopIfTrue="1">
      <formula>NOT(ISERROR(SEARCH("GULD",G22)))</formula>
    </cfRule>
  </conditionalFormatting>
  <conditionalFormatting sqref="G25">
    <cfRule type="expression" dxfId="302" priority="121" stopIfTrue="1">
      <formula>NOT(ISERROR(SEARCH("KLASSAD",G25)))</formula>
    </cfRule>
    <cfRule type="expression" dxfId="301" priority="122" stopIfTrue="1">
      <formula>NOT(ISERROR(SEARCH("BRONS",G25)))</formula>
    </cfRule>
    <cfRule type="expression" dxfId="300" priority="123" stopIfTrue="1">
      <formula>NOT(ISERROR(SEARCH("GULD",G25)))</formula>
    </cfRule>
  </conditionalFormatting>
  <conditionalFormatting sqref="G11">
    <cfRule type="cellIs" dxfId="299" priority="118" stopIfTrue="1" operator="equal">
      <formula>"GULD"</formula>
    </cfRule>
    <cfRule type="cellIs" dxfId="298" priority="119" stopIfTrue="1" operator="equal">
      <formula>"SILVER"</formula>
    </cfRule>
    <cfRule type="cellIs" dxfId="297" priority="120" stopIfTrue="1" operator="equal">
      <formula>"BRONS"</formula>
    </cfRule>
  </conditionalFormatting>
  <conditionalFormatting sqref="G11">
    <cfRule type="expression" dxfId="296" priority="115" stopIfTrue="1">
      <formula>NOT(ISERROR(SEARCH("KLASSAD",G11)))</formula>
    </cfRule>
    <cfRule type="expression" dxfId="295" priority="116" stopIfTrue="1">
      <formula>NOT(ISERROR(SEARCH("BRONS",G11)))</formula>
    </cfRule>
    <cfRule type="expression" dxfId="294" priority="117" stopIfTrue="1">
      <formula>NOT(ISERROR(SEARCH("GULD",G11)))</formula>
    </cfRule>
  </conditionalFormatting>
  <conditionalFormatting sqref="G18">
    <cfRule type="expression" dxfId="293" priority="112" stopIfTrue="1">
      <formula>NOT(ISERROR(SEARCH("KLASSAD",G18)))</formula>
    </cfRule>
    <cfRule type="expression" dxfId="292" priority="113" stopIfTrue="1">
      <formula>NOT(ISERROR(SEARCH("BRONS",G18)))</formula>
    </cfRule>
    <cfRule type="expression" dxfId="291" priority="114" stopIfTrue="1">
      <formula>NOT(ISERROR(SEARCH("GULD",G18)))</formula>
    </cfRule>
  </conditionalFormatting>
  <conditionalFormatting sqref="G21">
    <cfRule type="expression" dxfId="290" priority="109" stopIfTrue="1">
      <formula>NOT(ISERROR(SEARCH("KLASSAD",G21)))</formula>
    </cfRule>
    <cfRule type="expression" dxfId="289" priority="110" stopIfTrue="1">
      <formula>NOT(ISERROR(SEARCH("BRONS",G21)))</formula>
    </cfRule>
    <cfRule type="expression" dxfId="288" priority="111" stopIfTrue="1">
      <formula>NOT(ISERROR(SEARCH("GULD",G21)))</formula>
    </cfRule>
  </conditionalFormatting>
  <conditionalFormatting sqref="G22">
    <cfRule type="expression" dxfId="287" priority="106" stopIfTrue="1">
      <formula>NOT(ISERROR(SEARCH("KLASSAD",G22)))</formula>
    </cfRule>
    <cfRule type="expression" dxfId="286" priority="107" stopIfTrue="1">
      <formula>NOT(ISERROR(SEARCH("BRONS",G22)))</formula>
    </cfRule>
    <cfRule type="expression" dxfId="285" priority="108" stopIfTrue="1">
      <formula>NOT(ISERROR(SEARCH("GULD",G22)))</formula>
    </cfRule>
  </conditionalFormatting>
  <conditionalFormatting sqref="G25">
    <cfRule type="expression" dxfId="284" priority="103" stopIfTrue="1">
      <formula>NOT(ISERROR(SEARCH("KLASSAD",G25)))</formula>
    </cfRule>
    <cfRule type="expression" dxfId="283" priority="104" stopIfTrue="1">
      <formula>NOT(ISERROR(SEARCH("BRONS",G25)))</formula>
    </cfRule>
    <cfRule type="expression" dxfId="282" priority="105" stopIfTrue="1">
      <formula>NOT(ISERROR(SEARCH("GULD",G25)))</formula>
    </cfRule>
  </conditionalFormatting>
  <conditionalFormatting sqref="G16">
    <cfRule type="cellIs" dxfId="281" priority="100" stopIfTrue="1" operator="equal">
      <formula>"GULD"</formula>
    </cfRule>
    <cfRule type="cellIs" dxfId="280" priority="101" stopIfTrue="1" operator="equal">
      <formula>"SILVER"</formula>
    </cfRule>
    <cfRule type="cellIs" dxfId="279" priority="102" stopIfTrue="1" operator="equal">
      <formula>"BRONS"</formula>
    </cfRule>
  </conditionalFormatting>
  <conditionalFormatting sqref="G16">
    <cfRule type="expression" dxfId="278" priority="97" stopIfTrue="1">
      <formula>NOT(ISERROR(SEARCH("KLASSAD",G16)))</formula>
    </cfRule>
    <cfRule type="expression" dxfId="277" priority="98" stopIfTrue="1">
      <formula>NOT(ISERROR(SEARCH("BRONS",G16)))</formula>
    </cfRule>
    <cfRule type="expression" dxfId="276" priority="99" stopIfTrue="1">
      <formula>NOT(ISERROR(SEARCH("GULD",G16)))</formula>
    </cfRule>
  </conditionalFormatting>
  <conditionalFormatting sqref="G19">
    <cfRule type="cellIs" dxfId="275" priority="94" stopIfTrue="1" operator="equal">
      <formula>"GULD"</formula>
    </cfRule>
    <cfRule type="cellIs" dxfId="274" priority="95" stopIfTrue="1" operator="equal">
      <formula>"SILVER"</formula>
    </cfRule>
    <cfRule type="cellIs" dxfId="273" priority="96" stopIfTrue="1" operator="equal">
      <formula>"BRONS"</formula>
    </cfRule>
  </conditionalFormatting>
  <conditionalFormatting sqref="G19">
    <cfRule type="expression" dxfId="272" priority="91" stopIfTrue="1">
      <formula>NOT(ISERROR(SEARCH("KLASSAD",G19)))</formula>
    </cfRule>
    <cfRule type="expression" dxfId="271" priority="92" stopIfTrue="1">
      <formula>NOT(ISERROR(SEARCH("BRONS",G19)))</formula>
    </cfRule>
    <cfRule type="expression" dxfId="270" priority="93" stopIfTrue="1">
      <formula>NOT(ISERROR(SEARCH("GULD",G19)))</formula>
    </cfRule>
  </conditionalFormatting>
  <conditionalFormatting sqref="G23:G24">
    <cfRule type="cellIs" dxfId="269" priority="88" stopIfTrue="1" operator="equal">
      <formula>"GULD"</formula>
    </cfRule>
    <cfRule type="cellIs" dxfId="268" priority="89" stopIfTrue="1" operator="equal">
      <formula>"SILVER"</formula>
    </cfRule>
    <cfRule type="cellIs" dxfId="267" priority="90" stopIfTrue="1" operator="equal">
      <formula>"BRONS"</formula>
    </cfRule>
  </conditionalFormatting>
  <conditionalFormatting sqref="G23:G24">
    <cfRule type="expression" dxfId="266" priority="85" stopIfTrue="1">
      <formula>NOT(ISERROR(SEARCH("KLASSAD",G23)))</formula>
    </cfRule>
    <cfRule type="expression" dxfId="265" priority="86" stopIfTrue="1">
      <formula>NOT(ISERROR(SEARCH("BRONS",G23)))</formula>
    </cfRule>
    <cfRule type="expression" dxfId="264" priority="87" stopIfTrue="1">
      <formula>NOT(ISERROR(SEARCH("GULD",G23)))</formula>
    </cfRule>
  </conditionalFormatting>
  <conditionalFormatting sqref="O11">
    <cfRule type="cellIs" dxfId="263" priority="82" stopIfTrue="1" operator="equal">
      <formula>"GULD"</formula>
    </cfRule>
    <cfRule type="cellIs" dxfId="262" priority="83" stopIfTrue="1" operator="equal">
      <formula>"SILVER"</formula>
    </cfRule>
    <cfRule type="cellIs" dxfId="261" priority="84" stopIfTrue="1" operator="equal">
      <formula>"BRONS"</formula>
    </cfRule>
  </conditionalFormatting>
  <conditionalFormatting sqref="O11">
    <cfRule type="expression" dxfId="260" priority="79" stopIfTrue="1">
      <formula>NOT(ISERROR(SEARCH("KLASSAD",O11)))</formula>
    </cfRule>
    <cfRule type="expression" dxfId="259" priority="80" stopIfTrue="1">
      <formula>NOT(ISERROR(SEARCH("BRONS",O11)))</formula>
    </cfRule>
    <cfRule type="expression" dxfId="258" priority="81" stopIfTrue="1">
      <formula>NOT(ISERROR(SEARCH("GULD",O11)))</formula>
    </cfRule>
  </conditionalFormatting>
  <conditionalFormatting sqref="O13:O15 O18 O21:O25">
    <cfRule type="cellIs" dxfId="257" priority="76" stopIfTrue="1" operator="equal">
      <formula>"GULD"</formula>
    </cfRule>
    <cfRule type="cellIs" dxfId="256" priority="77" stopIfTrue="1" operator="equal">
      <formula>"SILVER"</formula>
    </cfRule>
    <cfRule type="cellIs" dxfId="255" priority="78" stopIfTrue="1" operator="equal">
      <formula>"BRONS"</formula>
    </cfRule>
  </conditionalFormatting>
  <conditionalFormatting sqref="O13:O15 O18 O21:O25">
    <cfRule type="expression" dxfId="254" priority="73" stopIfTrue="1">
      <formula>NOT(ISERROR(SEARCH("KLASSAD",O13)))</formula>
    </cfRule>
    <cfRule type="expression" dxfId="253" priority="74" stopIfTrue="1">
      <formula>NOT(ISERROR(SEARCH("BRONS",O13)))</formula>
    </cfRule>
    <cfRule type="expression" dxfId="252" priority="75" stopIfTrue="1">
      <formula>NOT(ISERROR(SEARCH("GULD",O13)))</formula>
    </cfRule>
  </conditionalFormatting>
  <conditionalFormatting sqref="O13:O15 O18 O21:O25">
    <cfRule type="expression" dxfId="251" priority="70" stopIfTrue="1">
      <formula>NOT(ISERROR(SEARCH("KLASSAD",O13)))</formula>
    </cfRule>
    <cfRule type="expression" dxfId="250" priority="71" stopIfTrue="1">
      <formula>NOT(ISERROR(SEARCH("BRONS",O13)))</formula>
    </cfRule>
    <cfRule type="expression" dxfId="249" priority="72" stopIfTrue="1">
      <formula>NOT(ISERROR(SEARCH("GULD",O13)))</formula>
    </cfRule>
  </conditionalFormatting>
  <conditionalFormatting sqref="O13:O15 O18 O21:O25">
    <cfRule type="expression" dxfId="248" priority="67" stopIfTrue="1">
      <formula>NOT(ISERROR(SEARCH("KLASSAD",O13)))</formula>
    </cfRule>
    <cfRule type="expression" dxfId="247" priority="68" stopIfTrue="1">
      <formula>NOT(ISERROR(SEARCH("BRONS",O13)))</formula>
    </cfRule>
    <cfRule type="expression" dxfId="246" priority="69" stopIfTrue="1">
      <formula>NOT(ISERROR(SEARCH("GULD",O13)))</formula>
    </cfRule>
  </conditionalFormatting>
  <conditionalFormatting sqref="O16">
    <cfRule type="cellIs" dxfId="245" priority="64" stopIfTrue="1" operator="equal">
      <formula>"GULD"</formula>
    </cfRule>
    <cfRule type="cellIs" dxfId="244" priority="65" stopIfTrue="1" operator="equal">
      <formula>"SILVER"</formula>
    </cfRule>
    <cfRule type="cellIs" dxfId="243" priority="66" stopIfTrue="1" operator="equal">
      <formula>"BRONS"</formula>
    </cfRule>
  </conditionalFormatting>
  <conditionalFormatting sqref="O16">
    <cfRule type="expression" dxfId="242" priority="61" stopIfTrue="1">
      <formula>NOT(ISERROR(SEARCH("KLASSAD",O16)))</formula>
    </cfRule>
    <cfRule type="expression" dxfId="241" priority="62" stopIfTrue="1">
      <formula>NOT(ISERROR(SEARCH("BRONS",O16)))</formula>
    </cfRule>
    <cfRule type="expression" dxfId="240" priority="63" stopIfTrue="1">
      <formula>NOT(ISERROR(SEARCH("GULD",O16)))</formula>
    </cfRule>
  </conditionalFormatting>
  <conditionalFormatting sqref="O19">
    <cfRule type="cellIs" dxfId="239" priority="58" stopIfTrue="1" operator="equal">
      <formula>"GULD"</formula>
    </cfRule>
    <cfRule type="cellIs" dxfId="238" priority="59" stopIfTrue="1" operator="equal">
      <formula>"SILVER"</formula>
    </cfRule>
    <cfRule type="cellIs" dxfId="237" priority="60" stopIfTrue="1" operator="equal">
      <formula>"BRONS"</formula>
    </cfRule>
  </conditionalFormatting>
  <conditionalFormatting sqref="O19">
    <cfRule type="expression" dxfId="236" priority="55" stopIfTrue="1">
      <formula>NOT(ISERROR(SEARCH("KLASSAD",O19)))</formula>
    </cfRule>
    <cfRule type="expression" dxfId="235" priority="56" stopIfTrue="1">
      <formula>NOT(ISERROR(SEARCH("BRONS",O19)))</formula>
    </cfRule>
    <cfRule type="expression" dxfId="234" priority="57" stopIfTrue="1">
      <formula>NOT(ISERROR(SEARCH("GULD",O19)))</formula>
    </cfRule>
  </conditionalFormatting>
  <conditionalFormatting sqref="I11">
    <cfRule type="expression" dxfId="233" priority="49" stopIfTrue="1">
      <formula>NOT(ISERROR(SEARCH("KLASSAD",I11)))</formula>
    </cfRule>
    <cfRule type="expression" dxfId="232" priority="50" stopIfTrue="1">
      <formula>NOT(ISERROR(SEARCH("BRONS",I11)))</formula>
    </cfRule>
    <cfRule type="expression" dxfId="231" priority="51" stopIfTrue="1">
      <formula>NOT(ISERROR(SEARCH("GULD",I11)))</formula>
    </cfRule>
  </conditionalFormatting>
  <conditionalFormatting sqref="I11">
    <cfRule type="cellIs" dxfId="230" priority="52" stopIfTrue="1" operator="equal">
      <formula>"GULD"</formula>
    </cfRule>
    <cfRule type="cellIs" dxfId="229" priority="53" stopIfTrue="1" operator="equal">
      <formula>"SILVER"</formula>
    </cfRule>
    <cfRule type="cellIs" dxfId="228" priority="54" stopIfTrue="1" operator="equal">
      <formula>"BRONS"</formula>
    </cfRule>
  </conditionalFormatting>
  <conditionalFormatting sqref="T24">
    <cfRule type="cellIs" dxfId="227" priority="46" stopIfTrue="1" operator="equal">
      <formula>"GULD"</formula>
    </cfRule>
    <cfRule type="cellIs" dxfId="226" priority="47" stopIfTrue="1" operator="equal">
      <formula>"SILVER"</formula>
    </cfRule>
    <cfRule type="cellIs" dxfId="225" priority="48" stopIfTrue="1" operator="equal">
      <formula>"BRONS"</formula>
    </cfRule>
  </conditionalFormatting>
  <conditionalFormatting sqref="T24">
    <cfRule type="expression" dxfId="224" priority="43" stopIfTrue="1">
      <formula>NOT(ISERROR(SEARCH("KLASSAD",T24)))</formula>
    </cfRule>
    <cfRule type="expression" dxfId="223" priority="44" stopIfTrue="1">
      <formula>NOT(ISERROR(SEARCH("BRONS",T24)))</formula>
    </cfRule>
    <cfRule type="expression" dxfId="222" priority="45" stopIfTrue="1">
      <formula>NOT(ISERROR(SEARCH("GULD",T24)))</formula>
    </cfRule>
  </conditionalFormatting>
  <conditionalFormatting sqref="T24">
    <cfRule type="expression" dxfId="221" priority="40" stopIfTrue="1">
      <formula>NOT(ISERROR(SEARCH("KLASSAD",T24)))</formula>
    </cfRule>
    <cfRule type="expression" dxfId="220" priority="41" stopIfTrue="1">
      <formula>NOT(ISERROR(SEARCH("BRONS",T24)))</formula>
    </cfRule>
    <cfRule type="expression" dxfId="219" priority="42" stopIfTrue="1">
      <formula>NOT(ISERROR(SEARCH("GULD",T24)))</formula>
    </cfRule>
  </conditionalFormatting>
  <conditionalFormatting sqref="T24">
    <cfRule type="expression" dxfId="218" priority="37" stopIfTrue="1">
      <formula>NOT(ISERROR(SEARCH("KLASSAD",T24)))</formula>
    </cfRule>
    <cfRule type="expression" dxfId="217" priority="38" stopIfTrue="1">
      <formula>NOT(ISERROR(SEARCH("BRONS",T24)))</formula>
    </cfRule>
    <cfRule type="expression" dxfId="216" priority="39" stopIfTrue="1">
      <formula>NOT(ISERROR(SEARCH("GULD",T24)))</formula>
    </cfRule>
  </conditionalFormatting>
  <conditionalFormatting sqref="T34">
    <cfRule type="cellIs" dxfId="215" priority="34" stopIfTrue="1" operator="equal">
      <formula>"GULD"</formula>
    </cfRule>
    <cfRule type="cellIs" dxfId="214" priority="35" stopIfTrue="1" operator="equal">
      <formula>"SILVER"</formula>
    </cfRule>
    <cfRule type="cellIs" dxfId="213" priority="36" stopIfTrue="1" operator="equal">
      <formula>"BRONS"</formula>
    </cfRule>
  </conditionalFormatting>
  <conditionalFormatting sqref="T34">
    <cfRule type="expression" dxfId="212" priority="31" stopIfTrue="1">
      <formula>NOT(ISERROR(SEARCH("KLASSAD",T34)))</formula>
    </cfRule>
    <cfRule type="expression" dxfId="211" priority="32" stopIfTrue="1">
      <formula>NOT(ISERROR(SEARCH("BRONS",T34)))</formula>
    </cfRule>
    <cfRule type="expression" dxfId="210" priority="33" stopIfTrue="1">
      <formula>NOT(ISERROR(SEARCH("GULD",T34)))</formula>
    </cfRule>
  </conditionalFormatting>
  <conditionalFormatting sqref="T34">
    <cfRule type="expression" dxfId="209" priority="28" stopIfTrue="1">
      <formula>NOT(ISERROR(SEARCH("KLASSAD",T34)))</formula>
    </cfRule>
    <cfRule type="expression" dxfId="208" priority="29" stopIfTrue="1">
      <formula>NOT(ISERROR(SEARCH("BRONS",T34)))</formula>
    </cfRule>
    <cfRule type="expression" dxfId="207" priority="30" stopIfTrue="1">
      <formula>NOT(ISERROR(SEARCH("GULD",T34)))</formula>
    </cfRule>
  </conditionalFormatting>
  <conditionalFormatting sqref="T34">
    <cfRule type="expression" dxfId="206" priority="25" stopIfTrue="1">
      <formula>NOT(ISERROR(SEARCH("KLASSAD",T34)))</formula>
    </cfRule>
    <cfRule type="expression" dxfId="205" priority="26" stopIfTrue="1">
      <formula>NOT(ISERROR(SEARCH("BRONS",T34)))</formula>
    </cfRule>
    <cfRule type="expression" dxfId="204" priority="27" stopIfTrue="1">
      <formula>NOT(ISERROR(SEARCH("GULD",T34)))</formula>
    </cfRule>
  </conditionalFormatting>
  <conditionalFormatting sqref="T16">
    <cfRule type="cellIs" dxfId="203" priority="22" stopIfTrue="1" operator="equal">
      <formula>"GULD"</formula>
    </cfRule>
    <cfRule type="cellIs" dxfId="202" priority="23" stopIfTrue="1" operator="equal">
      <formula>"SILVER"</formula>
    </cfRule>
    <cfRule type="cellIs" dxfId="201" priority="24" stopIfTrue="1" operator="equal">
      <formula>"BRONS"</formula>
    </cfRule>
  </conditionalFormatting>
  <conditionalFormatting sqref="T16">
    <cfRule type="expression" dxfId="200" priority="19" stopIfTrue="1">
      <formula>NOT(ISERROR(SEARCH("KLASSAD",T16)))</formula>
    </cfRule>
    <cfRule type="expression" dxfId="199" priority="20" stopIfTrue="1">
      <formula>NOT(ISERROR(SEARCH("BRONS",T16)))</formula>
    </cfRule>
    <cfRule type="expression" dxfId="198" priority="21" stopIfTrue="1">
      <formula>NOT(ISERROR(SEARCH("GULD",T16)))</formula>
    </cfRule>
  </conditionalFormatting>
  <conditionalFormatting sqref="T16">
    <cfRule type="expression" dxfId="197" priority="16" stopIfTrue="1">
      <formula>NOT(ISERROR(SEARCH("KLASSAD",T16)))</formula>
    </cfRule>
    <cfRule type="expression" dxfId="196" priority="17" stopIfTrue="1">
      <formula>NOT(ISERROR(SEARCH("BRONS",T16)))</formula>
    </cfRule>
    <cfRule type="expression" dxfId="195" priority="18" stopIfTrue="1">
      <formula>NOT(ISERROR(SEARCH("GULD",T16)))</formula>
    </cfRule>
  </conditionalFormatting>
  <conditionalFormatting sqref="T16">
    <cfRule type="expression" dxfId="194" priority="13" stopIfTrue="1">
      <formula>NOT(ISERROR(SEARCH("KLASSAD",T16)))</formula>
    </cfRule>
    <cfRule type="expression" dxfId="193" priority="14" stopIfTrue="1">
      <formula>NOT(ISERROR(SEARCH("BRONS",T16)))</formula>
    </cfRule>
    <cfRule type="expression" dxfId="192" priority="15" stopIfTrue="1">
      <formula>NOT(ISERROR(SEARCH("GULD",T16)))</formula>
    </cfRule>
  </conditionalFormatting>
  <conditionalFormatting sqref="AF23">
    <cfRule type="expression" dxfId="191" priority="1" stopIfTrue="1">
      <formula>NOT(ISERROR(SEARCH("KLASSAD",AF23)))</formula>
    </cfRule>
    <cfRule type="expression" dxfId="190" priority="2" stopIfTrue="1">
      <formula>NOT(ISERROR(SEARCH("BRONS",AF23)))</formula>
    </cfRule>
    <cfRule type="expression" dxfId="189" priority="3" stopIfTrue="1">
      <formula>NOT(ISERROR(SEARCH("GULD",AF23)))</formula>
    </cfRule>
  </conditionalFormatting>
  <conditionalFormatting sqref="AF23">
    <cfRule type="cellIs" dxfId="188" priority="10" stopIfTrue="1" operator="equal">
      <formula>"GULD"</formula>
    </cfRule>
    <cfRule type="cellIs" dxfId="187" priority="11" stopIfTrue="1" operator="equal">
      <formula>"SILVER"</formula>
    </cfRule>
    <cfRule type="cellIs" dxfId="186" priority="12" stopIfTrue="1" operator="equal">
      <formula>"BRONS"</formula>
    </cfRule>
  </conditionalFormatting>
  <conditionalFormatting sqref="AF23">
    <cfRule type="expression" dxfId="185" priority="7" stopIfTrue="1">
      <formula>NOT(ISERROR(SEARCH("KLASSAD",AF23)))</formula>
    </cfRule>
    <cfRule type="expression" dxfId="184" priority="8" stopIfTrue="1">
      <formula>NOT(ISERROR(SEARCH("BRONS",AF23)))</formula>
    </cfRule>
    <cfRule type="expression" dxfId="183" priority="9" stopIfTrue="1">
      <formula>NOT(ISERROR(SEARCH("GULD",AF23)))</formula>
    </cfRule>
  </conditionalFormatting>
  <conditionalFormatting sqref="AF23">
    <cfRule type="expression" dxfId="182" priority="4" stopIfTrue="1">
      <formula>NOT(ISERROR(SEARCH("KLASSAD",AF23)))</formula>
    </cfRule>
    <cfRule type="expression" dxfId="181" priority="5" stopIfTrue="1">
      <formula>NOT(ISERROR(SEARCH("BRONS",AF23)))</formula>
    </cfRule>
    <cfRule type="expression" dxfId="180" priority="6" stopIfTrue="1">
      <formula>NOT(ISERROR(SEARCH("GULD",AF23)))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1:E25" xr:uid="{00000000-0002-0000-0200-000000000000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51"/>
  <sheetViews>
    <sheetView showGridLines="0" zoomScaleNormal="100" workbookViewId="0">
      <selection activeCell="B4" sqref="B4"/>
    </sheetView>
  </sheetViews>
  <sheetFormatPr defaultColWidth="9.109375" defaultRowHeight="15" x14ac:dyDescent="0.25"/>
  <cols>
    <col min="1" max="1" width="6.6640625" style="4" customWidth="1"/>
    <col min="2" max="2" width="4.44140625" style="1" customWidth="1"/>
    <col min="3" max="3" width="6.6640625" style="307" customWidth="1"/>
    <col min="4" max="4" width="24" style="4" customWidth="1"/>
    <col min="5" max="5" width="9.5546875" style="4" customWidth="1"/>
    <col min="6" max="6" width="15.88671875" style="4" hidden="1" customWidth="1"/>
    <col min="7" max="7" width="8.33203125" style="4" customWidth="1"/>
    <col min="8" max="8" width="3.109375" style="4" hidden="1" customWidth="1"/>
    <col min="9" max="9" width="8" style="4" customWidth="1"/>
    <col min="10" max="11" width="11.33203125" style="4" customWidth="1"/>
    <col min="12" max="12" width="22.109375" style="4" customWidth="1"/>
    <col min="13" max="13" width="5.33203125" style="1" hidden="1" customWidth="1"/>
    <col min="14" max="14" width="6" style="1" hidden="1" customWidth="1"/>
    <col min="15" max="15" width="9.33203125" style="1" hidden="1" customWidth="1"/>
    <col min="16" max="16" width="7.6640625" style="1" hidden="1" customWidth="1"/>
    <col min="17" max="17" width="7.44140625" style="1" hidden="1" customWidth="1"/>
    <col min="18" max="18" width="19.44140625" style="1" hidden="1" customWidth="1"/>
    <col min="19" max="19" width="7.109375" style="2" hidden="1" customWidth="1"/>
    <col min="20" max="20" width="9.6640625" style="2" hidden="1" customWidth="1"/>
    <col min="21" max="21" width="10" style="2" hidden="1" customWidth="1"/>
    <col min="22" max="22" width="8.88671875" style="2" hidden="1" customWidth="1"/>
    <col min="23" max="23" width="8.33203125" style="2" hidden="1" customWidth="1"/>
    <col min="24" max="24" width="10" style="2" hidden="1" customWidth="1"/>
    <col min="25" max="25" width="4.5546875" style="1" hidden="1" customWidth="1"/>
    <col min="26" max="26" width="6.109375" style="1" hidden="1" customWidth="1"/>
    <col min="27" max="27" width="3.5546875" style="1" hidden="1" customWidth="1"/>
    <col min="28" max="28" width="2.88671875" style="1" hidden="1" customWidth="1"/>
    <col min="29" max="29" width="2.44140625" style="1" hidden="1" customWidth="1"/>
    <col min="30" max="30" width="1.5546875" style="1" hidden="1" customWidth="1"/>
    <col min="31" max="32" width="1.88671875" style="1" hidden="1" customWidth="1"/>
    <col min="33" max="33" width="6.33203125" style="1" hidden="1" customWidth="1"/>
    <col min="34" max="34" width="0" style="15" hidden="1" customWidth="1"/>
    <col min="35" max="46" width="9.109375" style="16"/>
    <col min="47" max="16384" width="9.109375" style="4"/>
  </cols>
  <sheetData>
    <row r="1" spans="2:46" x14ac:dyDescent="0.25">
      <c r="AH1" s="1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2:46" ht="25.8" x14ac:dyDescent="0.5">
      <c r="B2" s="5" t="s">
        <v>36</v>
      </c>
      <c r="E2" s="5"/>
      <c r="F2" s="5"/>
      <c r="G2" s="1"/>
      <c r="H2" s="1"/>
      <c r="I2" s="1"/>
      <c r="J2" s="1"/>
      <c r="K2" s="1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2:46" ht="21" x14ac:dyDescent="0.4">
      <c r="B3" s="177" t="s">
        <v>41</v>
      </c>
      <c r="D3" s="159"/>
      <c r="E3" s="159"/>
      <c r="F3" s="159"/>
      <c r="G3" s="159"/>
      <c r="H3" s="159"/>
      <c r="I3" s="159"/>
      <c r="J3" s="1"/>
      <c r="K3" s="1"/>
      <c r="L3" s="1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6" x14ac:dyDescent="0.25">
      <c r="D4" s="159"/>
      <c r="E4" s="159"/>
      <c r="F4" s="159"/>
      <c r="G4" s="159"/>
      <c r="H4" s="159"/>
      <c r="I4" s="159"/>
      <c r="J4" s="1"/>
      <c r="K4" s="1"/>
      <c r="L4" s="1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6" x14ac:dyDescent="0.25">
      <c r="B5" s="160" t="s">
        <v>0</v>
      </c>
      <c r="D5" s="366"/>
      <c r="E5" s="366"/>
      <c r="F5" s="366"/>
      <c r="G5" s="366"/>
      <c r="H5" s="306"/>
      <c r="I5" s="1"/>
      <c r="J5" s="1"/>
      <c r="K5" s="1"/>
      <c r="L5" s="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6" x14ac:dyDescent="0.25">
      <c r="B6" s="160" t="s">
        <v>26</v>
      </c>
      <c r="D6" s="366"/>
      <c r="E6" s="366"/>
      <c r="F6" s="366"/>
      <c r="G6" s="366"/>
      <c r="H6" s="306"/>
      <c r="I6" s="1"/>
      <c r="J6" s="1"/>
      <c r="K6" s="1"/>
      <c r="L6" s="1"/>
      <c r="R6" s="20"/>
      <c r="S6" s="21"/>
      <c r="T6" s="21"/>
      <c r="U6" s="21"/>
      <c r="V6" s="21"/>
      <c r="W6" s="21"/>
      <c r="X6" s="21"/>
      <c r="Y6" s="20"/>
      <c r="Z6" s="20"/>
      <c r="AA6" s="20"/>
      <c r="AB6" s="20"/>
      <c r="AC6" s="20"/>
      <c r="AD6" s="20"/>
      <c r="AE6" s="20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ht="15.6" customHeight="1" x14ac:dyDescent="0.3">
      <c r="D7" s="7"/>
      <c r="E7" s="7"/>
      <c r="F7" s="7"/>
      <c r="G7" s="7"/>
      <c r="H7" s="7"/>
      <c r="I7" s="8"/>
      <c r="J7" s="8"/>
      <c r="K7" s="8"/>
      <c r="L7" s="1"/>
      <c r="S7" s="21"/>
      <c r="T7" s="21"/>
      <c r="U7" s="21"/>
      <c r="V7" s="21"/>
      <c r="W7" s="21"/>
      <c r="X7" s="21"/>
      <c r="Y7" s="20"/>
      <c r="Z7" s="20"/>
      <c r="AA7" s="20"/>
      <c r="AB7" s="20"/>
      <c r="AC7" s="20"/>
      <c r="AD7" s="20"/>
      <c r="AE7" s="20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6" ht="2.4" customHeight="1" thickBot="1" x14ac:dyDescent="0.35">
      <c r="C8" s="1"/>
      <c r="D8" s="9"/>
      <c r="E8" s="1"/>
      <c r="F8" s="1"/>
      <c r="G8" s="1"/>
      <c r="H8" s="1"/>
      <c r="I8" s="1"/>
      <c r="J8" s="1"/>
      <c r="K8" s="8"/>
      <c r="L8" s="1"/>
      <c r="S8" s="21"/>
      <c r="T8" s="21"/>
      <c r="U8" s="21"/>
      <c r="V8" s="21"/>
      <c r="W8" s="21"/>
      <c r="X8" s="21"/>
      <c r="Y8" s="20"/>
      <c r="Z8" s="20"/>
      <c r="AA8" s="20"/>
      <c r="AB8" s="20"/>
      <c r="AC8" s="24"/>
      <c r="AD8" s="20"/>
      <c r="AE8" s="20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6" ht="13.2" customHeight="1" x14ac:dyDescent="0.3">
      <c r="C9" s="1"/>
      <c r="D9" s="320"/>
      <c r="E9" s="354" t="s">
        <v>18</v>
      </c>
      <c r="F9" s="358" t="s">
        <v>19</v>
      </c>
      <c r="G9" s="358"/>
      <c r="H9" s="360" t="s">
        <v>8</v>
      </c>
      <c r="I9" s="360"/>
      <c r="J9" s="356" t="s">
        <v>0</v>
      </c>
      <c r="K9" s="8"/>
      <c r="L9" s="1"/>
      <c r="S9" s="20"/>
      <c r="T9" s="20"/>
      <c r="U9" s="20"/>
      <c r="V9" s="20"/>
      <c r="W9" s="20"/>
      <c r="X9" s="20"/>
      <c r="Y9" s="20"/>
      <c r="Z9" s="20"/>
      <c r="AA9" s="20"/>
      <c r="AB9" s="24"/>
      <c r="AC9" s="24"/>
      <c r="AD9" s="20"/>
      <c r="AE9" s="20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6" ht="11.4" customHeight="1" thickBot="1" x14ac:dyDescent="0.35">
      <c r="C10" s="1"/>
      <c r="D10" s="320"/>
      <c r="E10" s="355"/>
      <c r="F10" s="359"/>
      <c r="G10" s="359"/>
      <c r="H10" s="361"/>
      <c r="I10" s="361"/>
      <c r="J10" s="357"/>
      <c r="K10" s="8"/>
      <c r="L10" s="32"/>
      <c r="R10" s="40"/>
      <c r="S10" s="20"/>
      <c r="U10" s="20"/>
      <c r="AC10" s="24"/>
      <c r="AD10" s="20"/>
      <c r="AE10" s="20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6" ht="18" customHeight="1" thickBot="1" x14ac:dyDescent="0.35">
      <c r="B11" s="337" t="s">
        <v>1</v>
      </c>
      <c r="C11" s="156">
        <v>1</v>
      </c>
      <c r="D11" s="144" t="s">
        <v>39</v>
      </c>
      <c r="E11" s="145" t="s">
        <v>3</v>
      </c>
      <c r="F11" s="146"/>
      <c r="G11" s="340" t="str">
        <f>O11</f>
        <v>SILVER</v>
      </c>
      <c r="H11" s="147"/>
      <c r="I11" s="342" t="str">
        <f>S16</f>
        <v>SILVER</v>
      </c>
      <c r="J11" s="351" t="str">
        <f>AE23</f>
        <v>SILVER</v>
      </c>
      <c r="K11" s="8"/>
      <c r="L11" s="1"/>
      <c r="M11" s="33">
        <f>IF(E11="BRONS",1,IF(E11="silver",2,3))</f>
        <v>2</v>
      </c>
      <c r="O11" s="345" t="str">
        <f>IF(N12=1,"BRONS",IF(N12=2,"SILVER","GULD"))</f>
        <v>SILVER</v>
      </c>
      <c r="P11" s="20"/>
      <c r="Q11" s="20"/>
      <c r="R11" s="68" t="s">
        <v>16</v>
      </c>
      <c r="S11" s="69"/>
      <c r="T11" s="69"/>
      <c r="U11" s="69"/>
      <c r="V11" s="69"/>
      <c r="W11" s="69"/>
      <c r="X11" s="69"/>
      <c r="Y11" s="69"/>
      <c r="Z11" s="69"/>
      <c r="AA11" s="70"/>
      <c r="AB11" s="71"/>
      <c r="AC11" s="29"/>
      <c r="AD11" s="28"/>
      <c r="AE11" s="20"/>
      <c r="AF11" s="20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6" ht="18" customHeight="1" thickBot="1" x14ac:dyDescent="0.35">
      <c r="B12" s="338"/>
      <c r="C12" s="157">
        <v>2</v>
      </c>
      <c r="D12" s="138" t="s">
        <v>20</v>
      </c>
      <c r="E12" s="139" t="s">
        <v>3</v>
      </c>
      <c r="F12" s="140"/>
      <c r="G12" s="341"/>
      <c r="H12" s="141"/>
      <c r="I12" s="343"/>
      <c r="J12" s="352"/>
      <c r="K12" s="8"/>
      <c r="L12" s="10"/>
      <c r="M12" s="34">
        <f t="shared" ref="M12:M26" si="0">IF(E12="BRONS",1,IF(E12="silver",2,3))</f>
        <v>2</v>
      </c>
      <c r="N12" s="38">
        <f>IF($M$12&lt;$M$11,$M$12,$M$11)</f>
        <v>2</v>
      </c>
      <c r="O12" s="346"/>
      <c r="P12" s="20"/>
      <c r="Q12" s="20"/>
      <c r="R12" s="50" t="s">
        <v>11</v>
      </c>
      <c r="S12" s="78">
        <f>COUNTIFS(N12:N14,1)</f>
        <v>1</v>
      </c>
      <c r="T12" s="72"/>
      <c r="U12" s="52" t="s">
        <v>7</v>
      </c>
      <c r="V12" s="52" t="s">
        <v>7</v>
      </c>
      <c r="W12" s="52" t="s">
        <v>7</v>
      </c>
      <c r="X12" s="74" t="s">
        <v>3</v>
      </c>
      <c r="Y12" s="74" t="s">
        <v>3</v>
      </c>
      <c r="AA12" s="75"/>
      <c r="AB12" s="86"/>
      <c r="AE12" s="20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6" ht="18" customHeight="1" thickBot="1" x14ac:dyDescent="0.35">
      <c r="B13" s="338"/>
      <c r="C13" s="157">
        <v>3</v>
      </c>
      <c r="D13" s="138" t="s">
        <v>2</v>
      </c>
      <c r="E13" s="139" t="s">
        <v>5</v>
      </c>
      <c r="F13" s="142"/>
      <c r="G13" s="178" t="str">
        <f>O13</f>
        <v>GULD</v>
      </c>
      <c r="H13" s="141"/>
      <c r="I13" s="343"/>
      <c r="J13" s="352"/>
      <c r="K13" s="8"/>
      <c r="L13" s="10"/>
      <c r="M13" s="34">
        <f t="shared" si="0"/>
        <v>3</v>
      </c>
      <c r="N13" s="19">
        <f>M13</f>
        <v>3</v>
      </c>
      <c r="O13" s="17" t="str">
        <f>IF(N13=1,"BRONS",IF(N13=2,"SILVER","GULD"))</f>
        <v>GULD</v>
      </c>
      <c r="P13" s="23">
        <f>S15</f>
        <v>2</v>
      </c>
      <c r="Q13" s="23"/>
      <c r="R13" s="50" t="s">
        <v>12</v>
      </c>
      <c r="S13" s="78">
        <f>COUNTIFS(N12:N14,2)</f>
        <v>1</v>
      </c>
      <c r="T13" s="72"/>
      <c r="U13" s="52" t="s">
        <v>7</v>
      </c>
      <c r="V13" s="52" t="s">
        <v>7</v>
      </c>
      <c r="W13" s="73"/>
      <c r="X13" s="74" t="s">
        <v>3</v>
      </c>
      <c r="Y13" s="74" t="s">
        <v>5</v>
      </c>
      <c r="AA13" s="75"/>
      <c r="AB13" s="86"/>
      <c r="AE13" s="20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6" ht="18" customHeight="1" thickBot="1" x14ac:dyDescent="0.35">
      <c r="B14" s="339"/>
      <c r="C14" s="158">
        <v>4</v>
      </c>
      <c r="D14" s="297" t="s">
        <v>21</v>
      </c>
      <c r="E14" s="289" t="s">
        <v>7</v>
      </c>
      <c r="F14" s="299"/>
      <c r="G14" s="298" t="str">
        <f>O14</f>
        <v>BRONS</v>
      </c>
      <c r="H14" s="150"/>
      <c r="I14" s="344"/>
      <c r="J14" s="352"/>
      <c r="K14" s="8"/>
      <c r="L14" s="11"/>
      <c r="M14" s="35">
        <f t="shared" si="0"/>
        <v>1</v>
      </c>
      <c r="N14" s="36">
        <f t="shared" ref="N14:N15" si="1">M14</f>
        <v>1</v>
      </c>
      <c r="O14" s="17" t="str">
        <f>IF(N14=1,"BRONS",IF(N14=2,"SILVER","GULD"))</f>
        <v>BRONS</v>
      </c>
      <c r="P14" s="23"/>
      <c r="Q14" s="23"/>
      <c r="R14" s="50" t="s">
        <v>13</v>
      </c>
      <c r="S14" s="78">
        <f>COUNTIFS(N12:N14,3)</f>
        <v>1</v>
      </c>
      <c r="T14" s="72"/>
      <c r="U14" s="52" t="s">
        <v>7</v>
      </c>
      <c r="V14" s="73"/>
      <c r="W14" s="73"/>
      <c r="X14" s="74"/>
      <c r="Y14" s="74" t="s">
        <v>5</v>
      </c>
      <c r="AA14" s="75"/>
      <c r="AB14" s="86"/>
      <c r="AE14" s="20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8" customHeight="1" thickBot="1" x14ac:dyDescent="0.35">
      <c r="B15" s="337" t="s">
        <v>4</v>
      </c>
      <c r="C15" s="156">
        <v>5</v>
      </c>
      <c r="D15" s="293" t="s">
        <v>31</v>
      </c>
      <c r="E15" s="294" t="s">
        <v>5</v>
      </c>
      <c r="F15" s="295"/>
      <c r="G15" s="296" t="str">
        <f>O15</f>
        <v>GULD</v>
      </c>
      <c r="H15" s="153"/>
      <c r="I15" s="342" t="str">
        <f>S24</f>
        <v>SILVER</v>
      </c>
      <c r="J15" s="352"/>
      <c r="K15" s="8"/>
      <c r="L15" s="11"/>
      <c r="M15" s="33">
        <f t="shared" si="0"/>
        <v>3</v>
      </c>
      <c r="N15" s="37">
        <f t="shared" si="1"/>
        <v>3</v>
      </c>
      <c r="O15" s="17" t="str">
        <f>IF(N15=1,"BRONS",IF(N15=2,"SILVER","GULD"))</f>
        <v>GULD</v>
      </c>
      <c r="P15" s="23"/>
      <c r="Q15" s="23"/>
      <c r="R15" s="77"/>
      <c r="S15" s="87">
        <f>IF(S12&gt;=1,IF(S12&gt;=2,1,2),IF(S14&gt;=S13,3,2))</f>
        <v>2</v>
      </c>
      <c r="T15" s="79"/>
      <c r="U15" s="65" t="s">
        <v>7</v>
      </c>
      <c r="V15" s="65" t="s">
        <v>7</v>
      </c>
      <c r="W15" s="66" t="s">
        <v>3</v>
      </c>
      <c r="X15" s="66" t="s">
        <v>3</v>
      </c>
      <c r="Y15" s="67" t="s">
        <v>5</v>
      </c>
      <c r="AA15" s="75"/>
      <c r="AB15" s="86"/>
      <c r="AE15" s="20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6" ht="18" customHeight="1" thickBot="1" x14ac:dyDescent="0.35">
      <c r="B16" s="338"/>
      <c r="C16" s="157">
        <v>6</v>
      </c>
      <c r="D16" s="138" t="s">
        <v>32</v>
      </c>
      <c r="E16" s="139" t="s">
        <v>7</v>
      </c>
      <c r="F16" s="140"/>
      <c r="G16" s="341" t="str">
        <f>O16</f>
        <v>BRONS</v>
      </c>
      <c r="H16" s="143"/>
      <c r="I16" s="343"/>
      <c r="J16" s="352"/>
      <c r="K16" s="8"/>
      <c r="L16" s="11"/>
      <c r="M16" s="34">
        <f t="shared" si="0"/>
        <v>1</v>
      </c>
      <c r="N16" s="362">
        <f>IF($M$17&lt;$M$16,$M$17,$M$16)</f>
        <v>1</v>
      </c>
      <c r="O16" s="345" t="str">
        <f>IF(N16=1,"BRONS",IF(N16=2,"SILVER","GULD"))</f>
        <v>BRONS</v>
      </c>
      <c r="P16" s="23"/>
      <c r="Q16" s="23"/>
      <c r="R16" s="80"/>
      <c r="S16" s="81" t="str">
        <f>IF(S15=1,"BRONS",IF(S15=2,"SILVER","GULD"))</f>
        <v>SILVER</v>
      </c>
      <c r="T16" s="82"/>
      <c r="U16" s="82"/>
      <c r="V16" s="83"/>
      <c r="W16" s="82"/>
      <c r="X16" s="82"/>
      <c r="Y16" s="84"/>
      <c r="Z16" s="84"/>
      <c r="AA16" s="84"/>
      <c r="AB16" s="88"/>
      <c r="AF16" s="20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18" customHeight="1" thickBot="1" x14ac:dyDescent="0.35">
      <c r="B17" s="338"/>
      <c r="C17" s="157">
        <v>7</v>
      </c>
      <c r="D17" s="138" t="s">
        <v>27</v>
      </c>
      <c r="E17" s="139" t="s">
        <v>5</v>
      </c>
      <c r="F17" s="140"/>
      <c r="G17" s="341"/>
      <c r="H17" s="143"/>
      <c r="I17" s="343"/>
      <c r="J17" s="352"/>
      <c r="K17" s="8"/>
      <c r="L17" s="11"/>
      <c r="M17" s="34">
        <f t="shared" si="0"/>
        <v>3</v>
      </c>
      <c r="N17" s="362"/>
      <c r="O17" s="346"/>
      <c r="P17" s="23"/>
      <c r="Q17" s="23"/>
      <c r="R17" s="31"/>
      <c r="T17" s="27"/>
      <c r="V17" s="27"/>
      <c r="W17" s="27"/>
      <c r="X17" s="27"/>
      <c r="Y17" s="28"/>
      <c r="Z17" s="28"/>
      <c r="AA17" s="28"/>
      <c r="AB17" s="28"/>
      <c r="AC17" s="20"/>
      <c r="AD17" s="28"/>
      <c r="AF17" s="20"/>
      <c r="AG17" s="20"/>
      <c r="AH17" s="20"/>
      <c r="AI17" s="20"/>
      <c r="AJ17" s="2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18" customHeight="1" thickBot="1" x14ac:dyDescent="0.35">
      <c r="B18" s="338"/>
      <c r="C18" s="157">
        <v>8</v>
      </c>
      <c r="D18" s="138" t="s">
        <v>22</v>
      </c>
      <c r="E18" s="139" t="s">
        <v>5</v>
      </c>
      <c r="F18" s="142"/>
      <c r="G18" s="178" t="str">
        <f>O18</f>
        <v>GULD</v>
      </c>
      <c r="H18" s="143"/>
      <c r="I18" s="343"/>
      <c r="J18" s="352"/>
      <c r="K18" s="8"/>
      <c r="L18" s="11"/>
      <c r="M18" s="34">
        <f t="shared" si="0"/>
        <v>3</v>
      </c>
      <c r="N18" s="19">
        <f>M18</f>
        <v>3</v>
      </c>
      <c r="O18" s="17" t="str">
        <f>IF(N18=1,"BRONS",IF(N18=2,"SILVER","GULD"))</f>
        <v>GULD</v>
      </c>
      <c r="P18" s="23">
        <f>S23</f>
        <v>2</v>
      </c>
      <c r="Q18" s="180"/>
      <c r="AD18" s="68" t="s">
        <v>17</v>
      </c>
      <c r="AE18" s="69"/>
      <c r="AF18" s="89"/>
      <c r="AI18" s="2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18" customHeight="1" x14ac:dyDescent="0.3">
      <c r="B19" s="338"/>
      <c r="C19" s="157">
        <v>9</v>
      </c>
      <c r="D19" s="138" t="s">
        <v>23</v>
      </c>
      <c r="E19" s="139" t="s">
        <v>3</v>
      </c>
      <c r="F19" s="140"/>
      <c r="G19" s="341" t="str">
        <f>O19</f>
        <v>SILVER</v>
      </c>
      <c r="H19" s="143"/>
      <c r="I19" s="343"/>
      <c r="J19" s="352"/>
      <c r="K19" s="8"/>
      <c r="L19" s="11"/>
      <c r="M19" s="34">
        <f t="shared" si="0"/>
        <v>2</v>
      </c>
      <c r="N19" s="362">
        <f>IF($M$20&lt;$M$19,$M$20,$M$19)</f>
        <v>2</v>
      </c>
      <c r="O19" s="345" t="str">
        <f>IF(N19=1,"BRONS",IF(N19=2,"SILVER","GULD"))</f>
        <v>SILVER</v>
      </c>
      <c r="P19" s="23"/>
      <c r="Q19" s="180"/>
      <c r="R19" s="48" t="s">
        <v>14</v>
      </c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20"/>
      <c r="AD19" s="50" t="s">
        <v>11</v>
      </c>
      <c r="AE19" s="78">
        <f>COUNTIFS(P13:P24,1)</f>
        <v>0</v>
      </c>
      <c r="AF19" s="90"/>
      <c r="AG19" s="25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18" customHeight="1" thickBot="1" x14ac:dyDescent="0.35">
      <c r="B20" s="338"/>
      <c r="C20" s="157">
        <v>10</v>
      </c>
      <c r="D20" s="138" t="s">
        <v>24</v>
      </c>
      <c r="E20" s="139" t="s">
        <v>5</v>
      </c>
      <c r="F20" s="140"/>
      <c r="G20" s="341"/>
      <c r="H20" s="143"/>
      <c r="I20" s="343"/>
      <c r="J20" s="352"/>
      <c r="K20" s="8"/>
      <c r="L20" s="11"/>
      <c r="M20" s="34">
        <f t="shared" si="0"/>
        <v>3</v>
      </c>
      <c r="N20" s="362"/>
      <c r="O20" s="346"/>
      <c r="P20" s="23"/>
      <c r="Q20" s="180"/>
      <c r="R20" s="50" t="s">
        <v>11</v>
      </c>
      <c r="S20" s="57">
        <f>COUNTIFS(N15:N22,1)</f>
        <v>2</v>
      </c>
      <c r="T20" s="51"/>
      <c r="U20" s="52" t="s">
        <v>7</v>
      </c>
      <c r="V20" s="52" t="s">
        <v>7</v>
      </c>
      <c r="W20" s="52" t="s">
        <v>7</v>
      </c>
      <c r="X20" s="52" t="s">
        <v>7</v>
      </c>
      <c r="Y20" s="52" t="s">
        <v>7</v>
      </c>
      <c r="Z20" s="52" t="s">
        <v>7</v>
      </c>
      <c r="AA20" s="53" t="s">
        <v>3</v>
      </c>
      <c r="AB20" s="54" t="s">
        <v>3</v>
      </c>
      <c r="AC20" s="20"/>
      <c r="AD20" s="50" t="s">
        <v>12</v>
      </c>
      <c r="AE20" s="78">
        <f>COUNTIFS(P13:P24,2)</f>
        <v>3</v>
      </c>
      <c r="AF20" s="9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18" customHeight="1" thickBot="1" x14ac:dyDescent="0.35">
      <c r="B21" s="338"/>
      <c r="C21" s="157">
        <v>11</v>
      </c>
      <c r="D21" s="138" t="s">
        <v>6</v>
      </c>
      <c r="E21" s="139" t="s">
        <v>7</v>
      </c>
      <c r="F21" s="142"/>
      <c r="G21" s="178" t="str">
        <f t="shared" ref="G21:G26" si="2">O21</f>
        <v>BRONS</v>
      </c>
      <c r="H21" s="143"/>
      <c r="I21" s="343"/>
      <c r="J21" s="352"/>
      <c r="K21" s="8"/>
      <c r="L21" s="11"/>
      <c r="M21" s="34">
        <f t="shared" si="0"/>
        <v>1</v>
      </c>
      <c r="N21" s="19">
        <f>M21</f>
        <v>1</v>
      </c>
      <c r="O21" s="17" t="str">
        <f>IF(N21=1,"BRONS",IF(N21=2,"SILVER","GULD"))</f>
        <v>BRONS</v>
      </c>
      <c r="P21" s="23"/>
      <c r="Q21" s="180"/>
      <c r="R21" s="50" t="s">
        <v>12</v>
      </c>
      <c r="S21" s="57">
        <f>COUNTIFS(N15:N22,2)</f>
        <v>1</v>
      </c>
      <c r="T21" s="51"/>
      <c r="U21" s="52" t="s">
        <v>7</v>
      </c>
      <c r="V21" s="52" t="s">
        <v>7</v>
      </c>
      <c r="W21" s="52" t="s">
        <v>7</v>
      </c>
      <c r="X21" s="52" t="s">
        <v>7</v>
      </c>
      <c r="Y21" s="52" t="s">
        <v>7</v>
      </c>
      <c r="Z21" s="52"/>
      <c r="AA21" s="53" t="s">
        <v>3</v>
      </c>
      <c r="AB21" s="54" t="s">
        <v>3</v>
      </c>
      <c r="AC21" s="20"/>
      <c r="AD21" s="50" t="s">
        <v>13</v>
      </c>
      <c r="AE21" s="78">
        <f>COUNTIFS(P13:P24,3)</f>
        <v>0</v>
      </c>
      <c r="AF21" s="86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18" customHeight="1" thickBot="1" x14ac:dyDescent="0.35">
      <c r="B22" s="367"/>
      <c r="C22" s="290">
        <v>12</v>
      </c>
      <c r="D22" s="300" t="s">
        <v>10</v>
      </c>
      <c r="E22" s="301" t="s">
        <v>5</v>
      </c>
      <c r="F22" s="302"/>
      <c r="G22" s="303" t="str">
        <f t="shared" si="2"/>
        <v>GULD</v>
      </c>
      <c r="H22" s="291"/>
      <c r="I22" s="369"/>
      <c r="J22" s="352"/>
      <c r="K22" s="8"/>
      <c r="L22" s="11"/>
      <c r="M22" s="35">
        <f t="shared" si="0"/>
        <v>3</v>
      </c>
      <c r="N22" s="36">
        <f>M22</f>
        <v>3</v>
      </c>
      <c r="O22" s="17" t="str">
        <f t="shared" ref="O22:O26" si="3">IF(N22=1,"BRONS",IF(N22=2,"SILVER","GULD"))</f>
        <v>GULD</v>
      </c>
      <c r="P22" s="23"/>
      <c r="Q22" s="180"/>
      <c r="R22" s="50" t="s">
        <v>13</v>
      </c>
      <c r="S22" s="57">
        <f>COUNTIFS(N15:N22,3)</f>
        <v>3</v>
      </c>
      <c r="T22" s="51"/>
      <c r="U22" s="52" t="s">
        <v>7</v>
      </c>
      <c r="V22" s="52" t="s">
        <v>7</v>
      </c>
      <c r="W22" s="52" t="s">
        <v>7</v>
      </c>
      <c r="X22" s="52" t="s">
        <v>7</v>
      </c>
      <c r="Y22" s="52"/>
      <c r="Z22" s="52"/>
      <c r="AA22" s="53" t="s">
        <v>3</v>
      </c>
      <c r="AB22" s="55" t="s">
        <v>5</v>
      </c>
      <c r="AC22" s="20"/>
      <c r="AD22" s="50"/>
      <c r="AE22" s="78">
        <f>IF(AE19&gt;=1,1,IF(AE20&gt;=1,2,3))</f>
        <v>2</v>
      </c>
      <c r="AF22" s="86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18" customHeight="1" thickBot="1" x14ac:dyDescent="0.35">
      <c r="B23" s="337" t="s">
        <v>9</v>
      </c>
      <c r="C23" s="156">
        <v>13</v>
      </c>
      <c r="D23" s="144" t="s">
        <v>28</v>
      </c>
      <c r="E23" s="145" t="s">
        <v>7</v>
      </c>
      <c r="F23" s="152"/>
      <c r="G23" s="179" t="str">
        <f t="shared" si="2"/>
        <v>BRONS</v>
      </c>
      <c r="H23" s="153"/>
      <c r="I23" s="342" t="str">
        <f>S35</f>
        <v>SILVER</v>
      </c>
      <c r="J23" s="352"/>
      <c r="K23" s="8"/>
      <c r="L23" s="11"/>
      <c r="M23" s="33">
        <f t="shared" si="0"/>
        <v>1</v>
      </c>
      <c r="N23" s="37">
        <f t="shared" ref="N23:N26" si="4">M23</f>
        <v>1</v>
      </c>
      <c r="O23" s="17" t="str">
        <f t="shared" si="3"/>
        <v>BRONS</v>
      </c>
      <c r="P23" s="23"/>
      <c r="Q23" s="180"/>
      <c r="R23" s="56"/>
      <c r="S23" s="57">
        <f>IF(S20&gt;=1,IF(S20&gt;=4,1,2),IF(S22&gt;=S21,3,2))</f>
        <v>2</v>
      </c>
      <c r="T23" s="58"/>
      <c r="U23" s="58" t="s">
        <v>7</v>
      </c>
      <c r="V23" s="58" t="s">
        <v>7</v>
      </c>
      <c r="W23" s="58" t="s">
        <v>7</v>
      </c>
      <c r="X23" s="59"/>
      <c r="Y23" s="52"/>
      <c r="Z23" s="59"/>
      <c r="AA23" s="60" t="s">
        <v>5</v>
      </c>
      <c r="AB23" s="55" t="s">
        <v>5</v>
      </c>
      <c r="AC23" s="20"/>
      <c r="AD23" s="92"/>
      <c r="AE23" s="81" t="str">
        <f>IF(AE22=1,"BRONS",IF(AE22=2,"SILVER","GULD"))</f>
        <v>SILVER</v>
      </c>
      <c r="AF23" s="88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18" customHeight="1" thickBot="1" x14ac:dyDescent="0.35">
      <c r="B24" s="338"/>
      <c r="C24" s="157">
        <v>14</v>
      </c>
      <c r="D24" s="138" t="s">
        <v>35</v>
      </c>
      <c r="E24" s="139" t="s">
        <v>5</v>
      </c>
      <c r="F24" s="142"/>
      <c r="G24" s="178" t="str">
        <f t="shared" si="2"/>
        <v>GULD</v>
      </c>
      <c r="H24" s="143"/>
      <c r="I24" s="343"/>
      <c r="J24" s="352"/>
      <c r="K24" s="8"/>
      <c r="L24" s="11"/>
      <c r="M24" s="34">
        <f>IF(E24="BRONS",1,IF(E24="silver",2,3))</f>
        <v>3</v>
      </c>
      <c r="N24" s="37">
        <f t="shared" si="4"/>
        <v>3</v>
      </c>
      <c r="O24" s="17" t="str">
        <f t="shared" si="3"/>
        <v>GULD</v>
      </c>
      <c r="P24" s="23">
        <f>S34</f>
        <v>2</v>
      </c>
      <c r="Q24" s="180"/>
      <c r="R24" s="56"/>
      <c r="S24" s="61" t="str">
        <f>IF(S23=1,"BRONS",IF(S23=2,"SILVER","GULD"))</f>
        <v>SILVER</v>
      </c>
      <c r="T24" s="58"/>
      <c r="U24" s="58" t="s">
        <v>7</v>
      </c>
      <c r="V24" s="52" t="s">
        <v>7</v>
      </c>
      <c r="W24" s="59"/>
      <c r="X24" s="59"/>
      <c r="Y24" s="52"/>
      <c r="Z24" s="59"/>
      <c r="AA24" s="58"/>
      <c r="AB24" s="62"/>
      <c r="AC24" s="20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8.5" customHeight="1" thickBot="1" x14ac:dyDescent="0.35">
      <c r="B25" s="367"/>
      <c r="C25" s="290">
        <v>15</v>
      </c>
      <c r="D25" s="138" t="s">
        <v>37</v>
      </c>
      <c r="E25" s="139" t="s">
        <v>7</v>
      </c>
      <c r="F25" s="142"/>
      <c r="G25" s="178" t="str">
        <f t="shared" si="2"/>
        <v>BRONS</v>
      </c>
      <c r="H25" s="143"/>
      <c r="I25" s="343"/>
      <c r="J25" s="368"/>
      <c r="K25" s="8"/>
      <c r="L25" s="11"/>
      <c r="M25" s="34">
        <f>IF(E25="BRONS",1,IF(E25="silver",2,3))</f>
        <v>1</v>
      </c>
      <c r="N25" s="37">
        <f t="shared" si="4"/>
        <v>1</v>
      </c>
      <c r="O25" s="17" t="str">
        <f t="shared" si="3"/>
        <v>BRONS</v>
      </c>
      <c r="P25" s="23"/>
      <c r="Q25" s="180"/>
      <c r="R25" s="56"/>
      <c r="S25" s="292"/>
      <c r="T25" s="58"/>
      <c r="U25" s="58"/>
      <c r="V25" s="52"/>
      <c r="W25" s="59"/>
      <c r="X25" s="59"/>
      <c r="Y25" s="52"/>
      <c r="Z25" s="59"/>
      <c r="AA25" s="58"/>
      <c r="AB25" s="62"/>
      <c r="AC25" s="20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18" customHeight="1" thickBot="1" x14ac:dyDescent="0.35">
      <c r="B26" s="339"/>
      <c r="C26" s="158">
        <v>16</v>
      </c>
      <c r="D26" s="148" t="s">
        <v>25</v>
      </c>
      <c r="E26" s="149" t="s">
        <v>5</v>
      </c>
      <c r="F26" s="154"/>
      <c r="G26" s="151" t="str">
        <f t="shared" si="2"/>
        <v>GULD</v>
      </c>
      <c r="H26" s="155"/>
      <c r="I26" s="344"/>
      <c r="J26" s="353"/>
      <c r="K26" s="8"/>
      <c r="L26" s="11"/>
      <c r="M26" s="35">
        <f t="shared" si="0"/>
        <v>3</v>
      </c>
      <c r="N26" s="37">
        <f t="shared" si="4"/>
        <v>3</v>
      </c>
      <c r="O26" s="17" t="str">
        <f t="shared" si="3"/>
        <v>GULD</v>
      </c>
      <c r="P26" s="39"/>
      <c r="Q26" s="180"/>
      <c r="R26" s="56"/>
      <c r="S26" s="51"/>
      <c r="T26" s="58"/>
      <c r="U26" s="58" t="s">
        <v>7</v>
      </c>
      <c r="V26" s="59"/>
      <c r="W26" s="59"/>
      <c r="X26" s="59"/>
      <c r="Y26" s="52"/>
      <c r="Z26" s="59"/>
      <c r="AA26" s="58"/>
      <c r="AB26" s="62"/>
      <c r="AC26" s="20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18" thickBot="1" x14ac:dyDescent="0.35">
      <c r="D27" s="9"/>
      <c r="E27" s="1"/>
      <c r="F27" s="1"/>
      <c r="G27" s="1"/>
      <c r="H27" s="1"/>
      <c r="I27" s="1"/>
      <c r="J27" s="1"/>
      <c r="K27" s="8"/>
      <c r="L27" s="13"/>
      <c r="M27" s="11"/>
      <c r="N27" s="180"/>
      <c r="O27" s="180"/>
      <c r="P27" s="180"/>
      <c r="Q27" s="180"/>
      <c r="R27" s="63"/>
      <c r="S27" s="64"/>
      <c r="T27" s="64"/>
      <c r="U27" s="65" t="s">
        <v>7</v>
      </c>
      <c r="V27" s="65" t="s">
        <v>7</v>
      </c>
      <c r="W27" s="65" t="s">
        <v>7</v>
      </c>
      <c r="X27" s="66" t="s">
        <v>3</v>
      </c>
      <c r="Y27" s="66" t="s">
        <v>3</v>
      </c>
      <c r="Z27" s="66" t="s">
        <v>3</v>
      </c>
      <c r="AA27" s="66" t="s">
        <v>3</v>
      </c>
      <c r="AB27" s="67" t="s">
        <v>5</v>
      </c>
      <c r="AC27" s="20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1" customHeight="1" x14ac:dyDescent="0.3">
      <c r="D28" s="14"/>
      <c r="H28" s="181" t="s">
        <v>3</v>
      </c>
      <c r="I28" s="1"/>
      <c r="J28" s="1"/>
      <c r="K28" s="8"/>
      <c r="L28" s="1"/>
      <c r="M28" s="11"/>
      <c r="N28" s="180"/>
      <c r="O28" s="180"/>
      <c r="P28" s="180"/>
      <c r="Q28" s="180"/>
      <c r="AE28" s="20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15.6" thickBot="1" x14ac:dyDescent="0.3">
      <c r="D29" s="1"/>
      <c r="H29" s="182"/>
      <c r="I29" s="1"/>
      <c r="J29" s="1"/>
      <c r="K29" s="1"/>
      <c r="L29" s="1"/>
      <c r="N29" s="349"/>
      <c r="O29" s="349"/>
      <c r="P29" s="349"/>
      <c r="Q29" s="349"/>
      <c r="AE29" s="20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14.4" x14ac:dyDescent="0.3">
      <c r="D30" s="1"/>
      <c r="E30" s="1"/>
      <c r="F30" s="1"/>
      <c r="G30" s="1"/>
      <c r="H30" s="1"/>
      <c r="I30" s="1"/>
      <c r="J30" s="1"/>
      <c r="K30" s="1"/>
      <c r="M30" s="11"/>
      <c r="N30" s="350"/>
      <c r="O30" s="350"/>
      <c r="P30" s="350"/>
      <c r="Q30" s="350"/>
      <c r="R30" s="68" t="s">
        <v>15</v>
      </c>
      <c r="S30" s="69"/>
      <c r="T30" s="69"/>
      <c r="U30" s="69"/>
      <c r="V30" s="69"/>
      <c r="W30" s="69"/>
      <c r="X30" s="69"/>
      <c r="Y30" s="69"/>
      <c r="Z30" s="69"/>
      <c r="AA30" s="70"/>
      <c r="AB30" s="71"/>
      <c r="AC30" s="29"/>
      <c r="AD30" s="28"/>
      <c r="AE30" s="20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x14ac:dyDescent="0.25">
      <c r="B31" s="6"/>
      <c r="D31" s="1"/>
      <c r="E31" s="1"/>
      <c r="F31" s="1"/>
      <c r="G31" s="1"/>
      <c r="H31" s="1"/>
      <c r="I31" s="1"/>
      <c r="J31" s="1"/>
      <c r="K31" s="1"/>
      <c r="L31" s="1"/>
      <c r="R31" s="50" t="s">
        <v>11</v>
      </c>
      <c r="S31" s="78">
        <f>COUNTIFS(N23:N26,1)</f>
        <v>2</v>
      </c>
      <c r="T31" s="72"/>
      <c r="U31" s="52" t="s">
        <v>7</v>
      </c>
      <c r="V31" s="52" t="s">
        <v>7</v>
      </c>
      <c r="W31" s="52" t="s">
        <v>7</v>
      </c>
      <c r="X31" s="74" t="s">
        <v>3</v>
      </c>
      <c r="Y31" s="74" t="s">
        <v>3</v>
      </c>
      <c r="AA31" s="75"/>
      <c r="AB31" s="76"/>
      <c r="AC31" s="28"/>
      <c r="AD31" s="20"/>
      <c r="AE31" s="20"/>
      <c r="AF31" s="20"/>
      <c r="AG31" s="20"/>
      <c r="AH31" s="20"/>
      <c r="AI31" s="2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x14ac:dyDescent="0.25">
      <c r="B32" s="4"/>
      <c r="M32" s="4"/>
      <c r="N32" s="4"/>
      <c r="O32" s="4"/>
      <c r="P32" s="4"/>
      <c r="Q32" s="4"/>
      <c r="R32" s="50" t="s">
        <v>12</v>
      </c>
      <c r="S32" s="78">
        <f>COUNTIFS(N23:N26,2)</f>
        <v>0</v>
      </c>
      <c r="T32" s="72"/>
      <c r="U32" s="52" t="s">
        <v>7</v>
      </c>
      <c r="V32" s="52" t="s">
        <v>7</v>
      </c>
      <c r="W32" s="73"/>
      <c r="X32" s="74" t="s">
        <v>3</v>
      </c>
      <c r="Y32" s="74" t="s">
        <v>5</v>
      </c>
      <c r="AA32" s="75"/>
      <c r="AB32" s="76"/>
      <c r="AC32" s="28"/>
      <c r="AD32" s="20"/>
      <c r="AE32" s="20"/>
      <c r="AF32" s="20"/>
      <c r="AG32" s="20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50" x14ac:dyDescent="0.25">
      <c r="B33" s="4"/>
      <c r="M33" s="4"/>
      <c r="N33" s="4"/>
      <c r="O33" s="4"/>
      <c r="P33" s="4"/>
      <c r="Q33" s="4"/>
      <c r="R33" s="50" t="s">
        <v>13</v>
      </c>
      <c r="S33" s="78">
        <f>COUNTIFS(N23:N26,3)</f>
        <v>2</v>
      </c>
      <c r="T33" s="72"/>
      <c r="U33" s="52" t="s">
        <v>7</v>
      </c>
      <c r="V33" s="73"/>
      <c r="W33" s="73"/>
      <c r="X33" s="74"/>
      <c r="Y33" s="74" t="s">
        <v>5</v>
      </c>
      <c r="AA33" s="75"/>
      <c r="AB33" s="76"/>
      <c r="AC33" s="28"/>
      <c r="AD33" s="20"/>
      <c r="AE33" s="20"/>
      <c r="AF33" s="20"/>
      <c r="AG33" s="20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:50" ht="16.2" thickBot="1" x14ac:dyDescent="0.35">
      <c r="B34" s="4"/>
      <c r="M34" s="4"/>
      <c r="N34" s="4"/>
      <c r="O34" s="4"/>
      <c r="P34" s="4"/>
      <c r="Q34" s="4"/>
      <c r="R34" s="77"/>
      <c r="S34" s="78">
        <f>IF(S31&gt;=1,IF(S31&gt;=3,1,2),IF(S33&gt;=S32,3,2))</f>
        <v>2</v>
      </c>
      <c r="T34" s="79"/>
      <c r="U34" s="65" t="s">
        <v>7</v>
      </c>
      <c r="V34" s="65" t="s">
        <v>7</v>
      </c>
      <c r="W34" s="66" t="s">
        <v>3</v>
      </c>
      <c r="X34" s="66" t="s">
        <v>3</v>
      </c>
      <c r="Y34" s="67" t="s">
        <v>5</v>
      </c>
      <c r="AA34" s="75"/>
      <c r="AB34" s="76"/>
      <c r="AC34" s="28"/>
      <c r="AD34" s="28"/>
      <c r="AE34" s="20"/>
      <c r="AF34" s="20"/>
      <c r="AG34" s="20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50" ht="16.2" thickBot="1" x14ac:dyDescent="0.35">
      <c r="B35" s="4"/>
      <c r="M35" s="4"/>
      <c r="N35" s="4"/>
      <c r="O35" s="4"/>
      <c r="P35" s="4"/>
      <c r="Q35" s="4"/>
      <c r="R35" s="80"/>
      <c r="S35" s="81" t="str">
        <f>IF(S34=1,"BRONS",IF(S34=2,"SILVER","GULD"))</f>
        <v>SILVER</v>
      </c>
      <c r="T35" s="82"/>
      <c r="U35" s="82"/>
      <c r="V35" s="83"/>
      <c r="W35" s="82"/>
      <c r="X35" s="82"/>
      <c r="Y35" s="84"/>
      <c r="Z35" s="84"/>
      <c r="AA35" s="84"/>
      <c r="AB35" s="85"/>
      <c r="AC35" s="29"/>
      <c r="AD35" s="28"/>
      <c r="AE35" s="28"/>
      <c r="AF35" s="20"/>
      <c r="AG35" s="20"/>
      <c r="AH35" s="20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:50" ht="15.6" x14ac:dyDescent="0.3">
      <c r="M36" s="4"/>
      <c r="N36" s="4"/>
      <c r="O36" s="4"/>
      <c r="P36" s="4"/>
      <c r="Q36" s="4"/>
      <c r="R36" s="31"/>
      <c r="T36" s="27"/>
      <c r="V36" s="27"/>
      <c r="W36" s="27"/>
      <c r="X36" s="27"/>
      <c r="Y36" s="28"/>
      <c r="Z36" s="28"/>
      <c r="AA36" s="28"/>
      <c r="AB36" s="28"/>
      <c r="AC36" s="29"/>
      <c r="AD36" s="28"/>
      <c r="AE36" s="28"/>
      <c r="AF36" s="20"/>
      <c r="AG36" s="20"/>
      <c r="AH36" s="20"/>
      <c r="AI36" s="1"/>
      <c r="AJ36" s="1"/>
      <c r="AK36" s="1"/>
      <c r="AL36" s="15"/>
      <c r="AU36" s="16"/>
      <c r="AV36" s="16"/>
      <c r="AW36" s="16"/>
      <c r="AX36" s="16"/>
    </row>
    <row r="37" spans="2:50" ht="15.6" x14ac:dyDescent="0.3">
      <c r="M37" s="4"/>
      <c r="N37" s="4"/>
      <c r="O37" s="4"/>
      <c r="P37" s="4"/>
      <c r="Q37" s="4"/>
      <c r="R37" s="31"/>
      <c r="S37" s="27"/>
      <c r="T37" s="30" t="s">
        <v>7</v>
      </c>
      <c r="V37" s="27"/>
      <c r="W37" s="27"/>
      <c r="X37" s="27"/>
      <c r="Y37" s="28"/>
      <c r="Z37" s="28"/>
      <c r="AA37" s="28"/>
      <c r="AB37" s="28"/>
      <c r="AC37" s="29"/>
      <c r="AD37" s="28"/>
      <c r="AE37" s="28"/>
      <c r="AF37" s="20"/>
      <c r="AG37" s="20"/>
      <c r="AH37" s="20"/>
      <c r="AI37" s="1"/>
      <c r="AJ37" s="1"/>
      <c r="AK37" s="1"/>
      <c r="AL37" s="15"/>
      <c r="AU37" s="16"/>
      <c r="AV37" s="16"/>
      <c r="AW37" s="16"/>
      <c r="AX37" s="16"/>
    </row>
    <row r="38" spans="2:50" ht="15.6" x14ac:dyDescent="0.3">
      <c r="M38" s="4"/>
      <c r="N38" s="4"/>
      <c r="O38" s="4"/>
      <c r="P38" s="4"/>
      <c r="Q38" s="4"/>
      <c r="R38" s="10"/>
      <c r="S38" s="10"/>
      <c r="T38" s="30" t="s">
        <v>3</v>
      </c>
      <c r="U38" s="10"/>
      <c r="V38" s="10"/>
      <c r="W38" s="31"/>
      <c r="X38" s="21"/>
      <c r="Y38" s="21"/>
      <c r="Z38" s="21"/>
      <c r="AA38" s="21"/>
      <c r="AB38" s="21"/>
      <c r="AC38" s="21"/>
      <c r="AD38" s="20"/>
      <c r="AE38" s="20"/>
      <c r="AF38" s="20"/>
      <c r="AG38" s="20"/>
      <c r="AH38" s="20"/>
      <c r="AI38" s="1"/>
      <c r="AJ38" s="1"/>
      <c r="AK38" s="1"/>
      <c r="AL38" s="15"/>
      <c r="AU38" s="16"/>
      <c r="AV38" s="16"/>
      <c r="AW38" s="16"/>
      <c r="AX38" s="16"/>
    </row>
    <row r="39" spans="2:50" ht="15.6" x14ac:dyDescent="0.3">
      <c r="M39" s="4"/>
      <c r="N39" s="4"/>
      <c r="O39" s="4"/>
      <c r="P39" s="4"/>
      <c r="Q39" s="4"/>
      <c r="T39" s="30" t="s">
        <v>5</v>
      </c>
      <c r="AE39" s="4"/>
      <c r="AF39" s="20"/>
      <c r="AG39" s="20"/>
      <c r="AH39" s="20"/>
      <c r="AI39" s="1"/>
      <c r="AJ39" s="1"/>
      <c r="AK39" s="1"/>
      <c r="AL39" s="15"/>
      <c r="AU39" s="16"/>
      <c r="AV39" s="16"/>
      <c r="AW39" s="16"/>
      <c r="AX39" s="16"/>
    </row>
    <row r="40" spans="2:50" x14ac:dyDescent="0.25">
      <c r="M40" s="4"/>
      <c r="N40" s="4"/>
      <c r="O40" s="4"/>
      <c r="P40" s="4"/>
      <c r="Q40" s="4"/>
      <c r="AF40" s="20"/>
      <c r="AG40" s="20"/>
      <c r="AH40" s="20"/>
      <c r="AI40" s="1"/>
      <c r="AJ40" s="1"/>
      <c r="AK40" s="1"/>
      <c r="AL40" s="15"/>
      <c r="AU40" s="16"/>
      <c r="AV40" s="16"/>
      <c r="AW40" s="16"/>
      <c r="AX40" s="16"/>
    </row>
    <row r="41" spans="2:50" x14ac:dyDescent="0.25">
      <c r="M41" s="4"/>
      <c r="N41" s="4"/>
      <c r="O41" s="4"/>
      <c r="P41" s="4"/>
      <c r="Q41" s="4"/>
      <c r="AF41" s="20"/>
      <c r="AG41" s="20"/>
      <c r="AH41" s="20"/>
      <c r="AI41" s="1"/>
      <c r="AJ41" s="1"/>
      <c r="AK41" s="1"/>
      <c r="AL41" s="15"/>
      <c r="AU41" s="16"/>
      <c r="AV41" s="16"/>
      <c r="AW41" s="16"/>
      <c r="AX41" s="16"/>
    </row>
    <row r="42" spans="2:50" x14ac:dyDescent="0.25">
      <c r="M42" s="4"/>
      <c r="N42" s="4"/>
      <c r="O42" s="4"/>
      <c r="P42" s="4"/>
      <c r="Q42" s="4"/>
      <c r="AF42" s="20"/>
      <c r="AG42" s="20"/>
      <c r="AH42" s="20"/>
      <c r="AI42" s="1"/>
      <c r="AJ42" s="1"/>
      <c r="AK42" s="1"/>
      <c r="AL42" s="15"/>
      <c r="AU42" s="16"/>
      <c r="AV42" s="16"/>
      <c r="AW42" s="16"/>
      <c r="AX42" s="16"/>
    </row>
    <row r="43" spans="2:50" x14ac:dyDescent="0.25">
      <c r="M43" s="4"/>
      <c r="N43" s="4"/>
      <c r="O43" s="4"/>
      <c r="P43" s="4"/>
      <c r="Q43" s="4"/>
      <c r="AF43" s="20"/>
      <c r="AG43" s="20"/>
      <c r="AH43" s="20"/>
      <c r="AI43" s="1"/>
      <c r="AJ43" s="1"/>
      <c r="AK43" s="1"/>
      <c r="AL43" s="15"/>
      <c r="AU43" s="16"/>
      <c r="AV43" s="16"/>
      <c r="AW43" s="16"/>
      <c r="AX43" s="16"/>
    </row>
    <row r="44" spans="2:50" x14ac:dyDescent="0.25">
      <c r="M44" s="4"/>
      <c r="N44" s="4"/>
      <c r="O44" s="4"/>
      <c r="P44" s="4"/>
      <c r="Q44" s="4"/>
      <c r="AF44" s="20"/>
      <c r="AG44" s="20"/>
      <c r="AH44" s="20"/>
      <c r="AI44" s="1"/>
      <c r="AJ44" s="1"/>
      <c r="AK44" s="1"/>
      <c r="AL44" s="15"/>
      <c r="AU44" s="16"/>
      <c r="AV44" s="16"/>
      <c r="AW44" s="16"/>
      <c r="AX44" s="16"/>
    </row>
    <row r="45" spans="2:50" x14ac:dyDescent="0.25">
      <c r="AF45" s="20"/>
      <c r="AG45" s="20"/>
      <c r="AH45" s="20"/>
    </row>
    <row r="47" spans="2:50" ht="13.2" x14ac:dyDescent="0.25">
      <c r="R47" s="43"/>
      <c r="S47" s="43"/>
      <c r="T47" s="43"/>
      <c r="U47" s="1"/>
      <c r="V47" s="1"/>
      <c r="W47" s="1"/>
      <c r="X47" s="1"/>
    </row>
    <row r="48" spans="2:50" ht="13.2" x14ac:dyDescent="0.25">
      <c r="S48" s="1"/>
      <c r="T48" s="1"/>
      <c r="U48" s="1"/>
      <c r="V48" s="1"/>
      <c r="W48" s="1"/>
      <c r="X48" s="1"/>
    </row>
    <row r="49" spans="3:50" ht="13.2" x14ac:dyDescent="0.25">
      <c r="S49" s="1"/>
      <c r="T49" s="1"/>
      <c r="U49" s="1"/>
      <c r="V49" s="1"/>
      <c r="W49" s="1"/>
      <c r="X49" s="1"/>
    </row>
    <row r="50" spans="3:50" s="1" customFormat="1" ht="13.2" x14ac:dyDescent="0.25">
      <c r="C50" s="307"/>
      <c r="D50" s="4"/>
      <c r="E50" s="4"/>
      <c r="F50" s="4"/>
      <c r="G50" s="4"/>
      <c r="H50" s="4"/>
      <c r="I50" s="4"/>
      <c r="J50" s="4"/>
      <c r="K50" s="4"/>
      <c r="L50" s="4"/>
      <c r="AH50" s="15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4"/>
      <c r="AV50" s="4"/>
      <c r="AW50" s="4"/>
      <c r="AX50" s="4"/>
    </row>
    <row r="51" spans="3:50" s="1" customFormat="1" x14ac:dyDescent="0.25">
      <c r="C51" s="307"/>
      <c r="D51" s="4"/>
      <c r="E51" s="4"/>
      <c r="F51" s="4"/>
      <c r="G51" s="4"/>
      <c r="H51" s="4"/>
      <c r="I51" s="4"/>
      <c r="J51" s="4"/>
      <c r="K51" s="4"/>
      <c r="L51" s="4"/>
      <c r="U51" s="2"/>
      <c r="V51" s="2"/>
      <c r="W51" s="2"/>
      <c r="X51" s="2"/>
      <c r="AH51" s="15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4"/>
      <c r="AV51" s="4"/>
      <c r="AW51" s="4"/>
      <c r="AX51" s="4"/>
    </row>
  </sheetData>
  <sheetProtection algorithmName="SHA-512" hashValue="TChsJ7i5KACbNW70oqfT6LnGVUbRgGlvyU4f6tYvd/9/nyCdxrxs/Hod9w9lG2xHnPY7D/GbnF0PBiVlCYU62A==" saltValue="B1kraJ51jHhk00uYHyY9KQ==" spinCount="100000" sheet="1" objects="1" scenarios="1"/>
  <mergeCells count="23">
    <mergeCell ref="D5:G5"/>
    <mergeCell ref="D6:G6"/>
    <mergeCell ref="D9:D10"/>
    <mergeCell ref="E9:E10"/>
    <mergeCell ref="F9:G10"/>
    <mergeCell ref="O11:O12"/>
    <mergeCell ref="B15:B22"/>
    <mergeCell ref="I15:I22"/>
    <mergeCell ref="G16:G17"/>
    <mergeCell ref="N16:N17"/>
    <mergeCell ref="B23:B26"/>
    <mergeCell ref="I23:I26"/>
    <mergeCell ref="J9:J10"/>
    <mergeCell ref="B11:B14"/>
    <mergeCell ref="G11:G12"/>
    <mergeCell ref="I11:I14"/>
    <mergeCell ref="J11:J26"/>
    <mergeCell ref="H9:I10"/>
    <mergeCell ref="N29:Q30"/>
    <mergeCell ref="O16:O17"/>
    <mergeCell ref="G19:G20"/>
    <mergeCell ref="N19:N20"/>
    <mergeCell ref="O19:O20"/>
  </mergeCells>
  <conditionalFormatting sqref="E11:E26">
    <cfRule type="expression" dxfId="179" priority="178" stopIfTrue="1">
      <formula>NOT(ISERROR(SEARCH("KLASSAD",E11)))</formula>
    </cfRule>
    <cfRule type="expression" dxfId="178" priority="179" stopIfTrue="1">
      <formula>NOT(ISERROR(SEARCH("BRONS",E11)))</formula>
    </cfRule>
    <cfRule type="expression" dxfId="177" priority="180" stopIfTrue="1">
      <formula>NOT(ISERROR(SEARCH("GULD",E11)))</formula>
    </cfRule>
  </conditionalFormatting>
  <conditionalFormatting sqref="H28 G13:G15 G18 G21:G22 G26">
    <cfRule type="cellIs" dxfId="176" priority="175" stopIfTrue="1" operator="equal">
      <formula>"GULD"</formula>
    </cfRule>
    <cfRule type="cellIs" dxfId="175" priority="176" stopIfTrue="1" operator="equal">
      <formula>"SILVER"</formula>
    </cfRule>
    <cfRule type="cellIs" dxfId="174" priority="177" stopIfTrue="1" operator="equal">
      <formula>"BRONS"</formula>
    </cfRule>
  </conditionalFormatting>
  <conditionalFormatting sqref="G13:G15">
    <cfRule type="expression" dxfId="173" priority="172" stopIfTrue="1">
      <formula>NOT(ISERROR(SEARCH("KLASSAD",G13)))</formula>
    </cfRule>
    <cfRule type="expression" dxfId="172" priority="173" stopIfTrue="1">
      <formula>NOT(ISERROR(SEARCH("BRONS",G13)))</formula>
    </cfRule>
    <cfRule type="expression" dxfId="171" priority="174" stopIfTrue="1">
      <formula>NOT(ISERROR(SEARCH("GULD",G13)))</formula>
    </cfRule>
  </conditionalFormatting>
  <conditionalFormatting sqref="H28">
    <cfRule type="expression" dxfId="170" priority="169" stopIfTrue="1">
      <formula>NOT(ISERROR(SEARCH("KLASSAD",H28)))</formula>
    </cfRule>
    <cfRule type="expression" dxfId="169" priority="170" stopIfTrue="1">
      <formula>NOT(ISERROR(SEARCH("BRONS",H28)))</formula>
    </cfRule>
    <cfRule type="expression" dxfId="168" priority="171" stopIfTrue="1">
      <formula>NOT(ISERROR(SEARCH("GULD",H28)))</formula>
    </cfRule>
  </conditionalFormatting>
  <conditionalFormatting sqref="G21">
    <cfRule type="expression" dxfId="167" priority="166" stopIfTrue="1">
      <formula>NOT(ISERROR(SEARCH("KLASSAD",G21)))</formula>
    </cfRule>
    <cfRule type="expression" dxfId="166" priority="167" stopIfTrue="1">
      <formula>NOT(ISERROR(SEARCH("BRONS",G21)))</formula>
    </cfRule>
    <cfRule type="expression" dxfId="165" priority="168" stopIfTrue="1">
      <formula>NOT(ISERROR(SEARCH("GULD",G21)))</formula>
    </cfRule>
  </conditionalFormatting>
  <conditionalFormatting sqref="G15">
    <cfRule type="expression" dxfId="164" priority="163" stopIfTrue="1">
      <formula>NOT(ISERROR(SEARCH("KLASSAD",G15)))</formula>
    </cfRule>
    <cfRule type="expression" dxfId="163" priority="164" stopIfTrue="1">
      <formula>NOT(ISERROR(SEARCH("BRONS",G15)))</formula>
    </cfRule>
    <cfRule type="expression" dxfId="162" priority="165" stopIfTrue="1">
      <formula>NOT(ISERROR(SEARCH("GULD",G15)))</formula>
    </cfRule>
  </conditionalFormatting>
  <conditionalFormatting sqref="G18">
    <cfRule type="expression" dxfId="161" priority="160" stopIfTrue="1">
      <formula>NOT(ISERROR(SEARCH("KLASSAD",G18)))</formula>
    </cfRule>
    <cfRule type="expression" dxfId="160" priority="161" stopIfTrue="1">
      <formula>NOT(ISERROR(SEARCH("BRONS",G18)))</formula>
    </cfRule>
    <cfRule type="expression" dxfId="159" priority="162" stopIfTrue="1">
      <formula>NOT(ISERROR(SEARCH("GULD",G18)))</formula>
    </cfRule>
  </conditionalFormatting>
  <conditionalFormatting sqref="G22">
    <cfRule type="expression" dxfId="158" priority="157" stopIfTrue="1">
      <formula>NOT(ISERROR(SEARCH("KLASSAD",G22)))</formula>
    </cfRule>
    <cfRule type="expression" dxfId="157" priority="158" stopIfTrue="1">
      <formula>NOT(ISERROR(SEARCH("BRONS",G22)))</formula>
    </cfRule>
    <cfRule type="expression" dxfId="156" priority="159" stopIfTrue="1">
      <formula>NOT(ISERROR(SEARCH("GULD",G22)))</formula>
    </cfRule>
  </conditionalFormatting>
  <conditionalFormatting sqref="G26">
    <cfRule type="expression" dxfId="155" priority="154" stopIfTrue="1">
      <formula>NOT(ISERROR(SEARCH("KLASSAD",G26)))</formula>
    </cfRule>
    <cfRule type="expression" dxfId="154" priority="155" stopIfTrue="1">
      <formula>NOT(ISERROR(SEARCH("BRONS",G26)))</formula>
    </cfRule>
    <cfRule type="expression" dxfId="153" priority="156" stopIfTrue="1">
      <formula>NOT(ISERROR(SEARCH("GULD",G26)))</formula>
    </cfRule>
  </conditionalFormatting>
  <conditionalFormatting sqref="I23">
    <cfRule type="cellIs" dxfId="152" priority="145" stopIfTrue="1" operator="equal">
      <formula>"GULD"</formula>
    </cfRule>
    <cfRule type="cellIs" dxfId="151" priority="146" stopIfTrue="1" operator="equal">
      <formula>"SILVER"</formula>
    </cfRule>
    <cfRule type="cellIs" dxfId="150" priority="147" stopIfTrue="1" operator="equal">
      <formula>"BRONS"</formula>
    </cfRule>
  </conditionalFormatting>
  <conditionalFormatting sqref="I23">
    <cfRule type="expression" dxfId="149" priority="142" stopIfTrue="1">
      <formula>NOT(ISERROR(SEARCH("KLASSAD",I23)))</formula>
    </cfRule>
    <cfRule type="expression" dxfId="148" priority="143" stopIfTrue="1">
      <formula>NOT(ISERROR(SEARCH("BRONS",I23)))</formula>
    </cfRule>
    <cfRule type="expression" dxfId="147" priority="144" stopIfTrue="1">
      <formula>NOT(ISERROR(SEARCH("GULD",I23)))</formula>
    </cfRule>
  </conditionalFormatting>
  <conditionalFormatting sqref="I15">
    <cfRule type="cellIs" dxfId="146" priority="151" stopIfTrue="1" operator="equal">
      <formula>"GULD"</formula>
    </cfRule>
    <cfRule type="cellIs" dxfId="145" priority="152" stopIfTrue="1" operator="equal">
      <formula>"SILVER"</formula>
    </cfRule>
    <cfRule type="cellIs" dxfId="144" priority="153" stopIfTrue="1" operator="equal">
      <formula>"BRONS"</formula>
    </cfRule>
  </conditionalFormatting>
  <conditionalFormatting sqref="I15">
    <cfRule type="expression" dxfId="143" priority="148" stopIfTrue="1">
      <formula>NOT(ISERROR(SEARCH("KLASSAD",I15)))</formula>
    </cfRule>
    <cfRule type="expression" dxfId="142" priority="149" stopIfTrue="1">
      <formula>NOT(ISERROR(SEARCH("BRONS",I15)))</formula>
    </cfRule>
    <cfRule type="expression" dxfId="141" priority="150" stopIfTrue="1">
      <formula>NOT(ISERROR(SEARCH("GULD",I15)))</formula>
    </cfRule>
  </conditionalFormatting>
  <conditionalFormatting sqref="J11">
    <cfRule type="cellIs" dxfId="140" priority="139" stopIfTrue="1" operator="equal">
      <formula>"GULD"</formula>
    </cfRule>
    <cfRule type="cellIs" dxfId="139" priority="140" stopIfTrue="1" operator="equal">
      <formula>"SILVER"</formula>
    </cfRule>
    <cfRule type="cellIs" dxfId="138" priority="141" stopIfTrue="1" operator="equal">
      <formula>"BRONS"</formula>
    </cfRule>
  </conditionalFormatting>
  <conditionalFormatting sqref="J11">
    <cfRule type="expression" dxfId="137" priority="136" stopIfTrue="1">
      <formula>NOT(ISERROR(SEARCH("KLASSAD",J11)))</formula>
    </cfRule>
    <cfRule type="expression" dxfId="136" priority="137" stopIfTrue="1">
      <formula>NOT(ISERROR(SEARCH("BRONS",J11)))</formula>
    </cfRule>
    <cfRule type="expression" dxfId="135" priority="138" stopIfTrue="1">
      <formula>NOT(ISERROR(SEARCH("GULD",J11)))</formula>
    </cfRule>
  </conditionalFormatting>
  <conditionalFormatting sqref="G15">
    <cfRule type="expression" dxfId="134" priority="133" stopIfTrue="1">
      <formula>NOT(ISERROR(SEARCH("KLASSAD",G15)))</formula>
    </cfRule>
    <cfRule type="expression" dxfId="133" priority="134" stopIfTrue="1">
      <formula>NOT(ISERROR(SEARCH("BRONS",G15)))</formula>
    </cfRule>
    <cfRule type="expression" dxfId="132" priority="135" stopIfTrue="1">
      <formula>NOT(ISERROR(SEARCH("GULD",G15)))</formula>
    </cfRule>
  </conditionalFormatting>
  <conditionalFormatting sqref="G18">
    <cfRule type="expression" dxfId="131" priority="130" stopIfTrue="1">
      <formula>NOT(ISERROR(SEARCH("KLASSAD",G18)))</formula>
    </cfRule>
    <cfRule type="expression" dxfId="130" priority="131" stopIfTrue="1">
      <formula>NOT(ISERROR(SEARCH("BRONS",G18)))</formula>
    </cfRule>
    <cfRule type="expression" dxfId="129" priority="132" stopIfTrue="1">
      <formula>NOT(ISERROR(SEARCH("GULD",G18)))</formula>
    </cfRule>
  </conditionalFormatting>
  <conditionalFormatting sqref="G21">
    <cfRule type="expression" dxfId="128" priority="127" stopIfTrue="1">
      <formula>NOT(ISERROR(SEARCH("KLASSAD",G21)))</formula>
    </cfRule>
    <cfRule type="expression" dxfId="127" priority="128" stopIfTrue="1">
      <formula>NOT(ISERROR(SEARCH("BRONS",G21)))</formula>
    </cfRule>
    <cfRule type="expression" dxfId="126" priority="129" stopIfTrue="1">
      <formula>NOT(ISERROR(SEARCH("GULD",G21)))</formula>
    </cfRule>
  </conditionalFormatting>
  <conditionalFormatting sqref="G22">
    <cfRule type="expression" dxfId="125" priority="124" stopIfTrue="1">
      <formula>NOT(ISERROR(SEARCH("KLASSAD",G22)))</formula>
    </cfRule>
    <cfRule type="expression" dxfId="124" priority="125" stopIfTrue="1">
      <formula>NOT(ISERROR(SEARCH("BRONS",G22)))</formula>
    </cfRule>
    <cfRule type="expression" dxfId="123" priority="126" stopIfTrue="1">
      <formula>NOT(ISERROR(SEARCH("GULD",G22)))</formula>
    </cfRule>
  </conditionalFormatting>
  <conditionalFormatting sqref="G26">
    <cfRule type="expression" dxfId="122" priority="121" stopIfTrue="1">
      <formula>NOT(ISERROR(SEARCH("KLASSAD",G26)))</formula>
    </cfRule>
    <cfRule type="expression" dxfId="121" priority="122" stopIfTrue="1">
      <formula>NOT(ISERROR(SEARCH("BRONS",G26)))</formula>
    </cfRule>
    <cfRule type="expression" dxfId="120" priority="123" stopIfTrue="1">
      <formula>NOT(ISERROR(SEARCH("GULD",G26)))</formula>
    </cfRule>
  </conditionalFormatting>
  <conditionalFormatting sqref="G11">
    <cfRule type="cellIs" dxfId="119" priority="118" stopIfTrue="1" operator="equal">
      <formula>"GULD"</formula>
    </cfRule>
    <cfRule type="cellIs" dxfId="118" priority="119" stopIfTrue="1" operator="equal">
      <formula>"SILVER"</formula>
    </cfRule>
    <cfRule type="cellIs" dxfId="117" priority="120" stopIfTrue="1" operator="equal">
      <formula>"BRONS"</formula>
    </cfRule>
  </conditionalFormatting>
  <conditionalFormatting sqref="G11">
    <cfRule type="expression" dxfId="116" priority="115" stopIfTrue="1">
      <formula>NOT(ISERROR(SEARCH("KLASSAD",G11)))</formula>
    </cfRule>
    <cfRule type="expression" dxfId="115" priority="116" stopIfTrue="1">
      <formula>NOT(ISERROR(SEARCH("BRONS",G11)))</formula>
    </cfRule>
    <cfRule type="expression" dxfId="114" priority="117" stopIfTrue="1">
      <formula>NOT(ISERROR(SEARCH("GULD",G11)))</formula>
    </cfRule>
  </conditionalFormatting>
  <conditionalFormatting sqref="G18">
    <cfRule type="expression" dxfId="113" priority="112" stopIfTrue="1">
      <formula>NOT(ISERROR(SEARCH("KLASSAD",G18)))</formula>
    </cfRule>
    <cfRule type="expression" dxfId="112" priority="113" stopIfTrue="1">
      <formula>NOT(ISERROR(SEARCH("BRONS",G18)))</formula>
    </cfRule>
    <cfRule type="expression" dxfId="111" priority="114" stopIfTrue="1">
      <formula>NOT(ISERROR(SEARCH("GULD",G18)))</formula>
    </cfRule>
  </conditionalFormatting>
  <conditionalFormatting sqref="G21">
    <cfRule type="expression" dxfId="110" priority="109" stopIfTrue="1">
      <formula>NOT(ISERROR(SEARCH("KLASSAD",G21)))</formula>
    </cfRule>
    <cfRule type="expression" dxfId="109" priority="110" stopIfTrue="1">
      <formula>NOT(ISERROR(SEARCH("BRONS",G21)))</formula>
    </cfRule>
    <cfRule type="expression" dxfId="108" priority="111" stopIfTrue="1">
      <formula>NOT(ISERROR(SEARCH("GULD",G21)))</formula>
    </cfRule>
  </conditionalFormatting>
  <conditionalFormatting sqref="G22">
    <cfRule type="expression" dxfId="107" priority="106" stopIfTrue="1">
      <formula>NOT(ISERROR(SEARCH("KLASSAD",G22)))</formula>
    </cfRule>
    <cfRule type="expression" dxfId="106" priority="107" stopIfTrue="1">
      <formula>NOT(ISERROR(SEARCH("BRONS",G22)))</formula>
    </cfRule>
    <cfRule type="expression" dxfId="105" priority="108" stopIfTrue="1">
      <formula>NOT(ISERROR(SEARCH("GULD",G22)))</formula>
    </cfRule>
  </conditionalFormatting>
  <conditionalFormatting sqref="G26">
    <cfRule type="expression" dxfId="104" priority="103" stopIfTrue="1">
      <formula>NOT(ISERROR(SEARCH("KLASSAD",G26)))</formula>
    </cfRule>
    <cfRule type="expression" dxfId="103" priority="104" stopIfTrue="1">
      <formula>NOT(ISERROR(SEARCH("BRONS",G26)))</formula>
    </cfRule>
    <cfRule type="expression" dxfId="102" priority="105" stopIfTrue="1">
      <formula>NOT(ISERROR(SEARCH("GULD",G26)))</formula>
    </cfRule>
  </conditionalFormatting>
  <conditionalFormatting sqref="G16">
    <cfRule type="cellIs" dxfId="101" priority="100" stopIfTrue="1" operator="equal">
      <formula>"GULD"</formula>
    </cfRule>
    <cfRule type="cellIs" dxfId="100" priority="101" stopIfTrue="1" operator="equal">
      <formula>"SILVER"</formula>
    </cfRule>
    <cfRule type="cellIs" dxfId="99" priority="102" stopIfTrue="1" operator="equal">
      <formula>"BRONS"</formula>
    </cfRule>
  </conditionalFormatting>
  <conditionalFormatting sqref="G16">
    <cfRule type="expression" dxfId="98" priority="97" stopIfTrue="1">
      <formula>NOT(ISERROR(SEARCH("KLASSAD",G16)))</formula>
    </cfRule>
    <cfRule type="expression" dxfId="97" priority="98" stopIfTrue="1">
      <formula>NOT(ISERROR(SEARCH("BRONS",G16)))</formula>
    </cfRule>
    <cfRule type="expression" dxfId="96" priority="99" stopIfTrue="1">
      <formula>NOT(ISERROR(SEARCH("GULD",G16)))</formula>
    </cfRule>
  </conditionalFormatting>
  <conditionalFormatting sqref="G19">
    <cfRule type="cellIs" dxfId="95" priority="94" stopIfTrue="1" operator="equal">
      <formula>"GULD"</formula>
    </cfRule>
    <cfRule type="cellIs" dxfId="94" priority="95" stopIfTrue="1" operator="equal">
      <formula>"SILVER"</formula>
    </cfRule>
    <cfRule type="cellIs" dxfId="93" priority="96" stopIfTrue="1" operator="equal">
      <formula>"BRONS"</formula>
    </cfRule>
  </conditionalFormatting>
  <conditionalFormatting sqref="G19">
    <cfRule type="expression" dxfId="92" priority="91" stopIfTrue="1">
      <formula>NOT(ISERROR(SEARCH("KLASSAD",G19)))</formula>
    </cfRule>
    <cfRule type="expression" dxfId="91" priority="92" stopIfTrue="1">
      <formula>NOT(ISERROR(SEARCH("BRONS",G19)))</formula>
    </cfRule>
    <cfRule type="expression" dxfId="90" priority="93" stopIfTrue="1">
      <formula>NOT(ISERROR(SEARCH("GULD",G19)))</formula>
    </cfRule>
  </conditionalFormatting>
  <conditionalFormatting sqref="G23:G25">
    <cfRule type="cellIs" dxfId="89" priority="88" stopIfTrue="1" operator="equal">
      <formula>"GULD"</formula>
    </cfRule>
    <cfRule type="cellIs" dxfId="88" priority="89" stopIfTrue="1" operator="equal">
      <formula>"SILVER"</formula>
    </cfRule>
    <cfRule type="cellIs" dxfId="87" priority="90" stopIfTrue="1" operator="equal">
      <formula>"BRONS"</formula>
    </cfRule>
  </conditionalFormatting>
  <conditionalFormatting sqref="G23:G25">
    <cfRule type="expression" dxfId="86" priority="85" stopIfTrue="1">
      <formula>NOT(ISERROR(SEARCH("KLASSAD",G23)))</formula>
    </cfRule>
    <cfRule type="expression" dxfId="85" priority="86" stopIfTrue="1">
      <formula>NOT(ISERROR(SEARCH("BRONS",G23)))</formula>
    </cfRule>
    <cfRule type="expression" dxfId="84" priority="87" stopIfTrue="1">
      <formula>NOT(ISERROR(SEARCH("GULD",G23)))</formula>
    </cfRule>
  </conditionalFormatting>
  <conditionalFormatting sqref="O11">
    <cfRule type="cellIs" dxfId="83" priority="82" stopIfTrue="1" operator="equal">
      <formula>"GULD"</formula>
    </cfRule>
    <cfRule type="cellIs" dxfId="82" priority="83" stopIfTrue="1" operator="equal">
      <formula>"SILVER"</formula>
    </cfRule>
    <cfRule type="cellIs" dxfId="81" priority="84" stopIfTrue="1" operator="equal">
      <formula>"BRONS"</formula>
    </cfRule>
  </conditionalFormatting>
  <conditionalFormatting sqref="O11">
    <cfRule type="expression" dxfId="80" priority="79" stopIfTrue="1">
      <formula>NOT(ISERROR(SEARCH("KLASSAD",O11)))</formula>
    </cfRule>
    <cfRule type="expression" dxfId="79" priority="80" stopIfTrue="1">
      <formula>NOT(ISERROR(SEARCH("BRONS",O11)))</formula>
    </cfRule>
    <cfRule type="expression" dxfId="78" priority="81" stopIfTrue="1">
      <formula>NOT(ISERROR(SEARCH("GULD",O11)))</formula>
    </cfRule>
  </conditionalFormatting>
  <conditionalFormatting sqref="O13:O15 O18 O21:O26">
    <cfRule type="cellIs" dxfId="77" priority="76" stopIfTrue="1" operator="equal">
      <formula>"GULD"</formula>
    </cfRule>
    <cfRule type="cellIs" dxfId="76" priority="77" stopIfTrue="1" operator="equal">
      <formula>"SILVER"</formula>
    </cfRule>
    <cfRule type="cellIs" dxfId="75" priority="78" stopIfTrue="1" operator="equal">
      <formula>"BRONS"</formula>
    </cfRule>
  </conditionalFormatting>
  <conditionalFormatting sqref="O13:O15 O18 O21:O26">
    <cfRule type="expression" dxfId="74" priority="73" stopIfTrue="1">
      <formula>NOT(ISERROR(SEARCH("KLASSAD",O13)))</formula>
    </cfRule>
    <cfRule type="expression" dxfId="73" priority="74" stopIfTrue="1">
      <formula>NOT(ISERROR(SEARCH("BRONS",O13)))</formula>
    </cfRule>
    <cfRule type="expression" dxfId="72" priority="75" stopIfTrue="1">
      <formula>NOT(ISERROR(SEARCH("GULD",O13)))</formula>
    </cfRule>
  </conditionalFormatting>
  <conditionalFormatting sqref="O13:O15 O18 O21:O26">
    <cfRule type="expression" dxfId="71" priority="70" stopIfTrue="1">
      <formula>NOT(ISERROR(SEARCH("KLASSAD",O13)))</formula>
    </cfRule>
    <cfRule type="expression" dxfId="70" priority="71" stopIfTrue="1">
      <formula>NOT(ISERROR(SEARCH("BRONS",O13)))</formula>
    </cfRule>
    <cfRule type="expression" dxfId="69" priority="72" stopIfTrue="1">
      <formula>NOT(ISERROR(SEARCH("GULD",O13)))</formula>
    </cfRule>
  </conditionalFormatting>
  <conditionalFormatting sqref="O13:O15 O18 O21:O26">
    <cfRule type="expression" dxfId="68" priority="67" stopIfTrue="1">
      <formula>NOT(ISERROR(SEARCH("KLASSAD",O13)))</formula>
    </cfRule>
    <cfRule type="expression" dxfId="67" priority="68" stopIfTrue="1">
      <formula>NOT(ISERROR(SEARCH("BRONS",O13)))</formula>
    </cfRule>
    <cfRule type="expression" dxfId="66" priority="69" stopIfTrue="1">
      <formula>NOT(ISERROR(SEARCH("GULD",O13)))</formula>
    </cfRule>
  </conditionalFormatting>
  <conditionalFormatting sqref="O16">
    <cfRule type="cellIs" dxfId="65" priority="64" stopIfTrue="1" operator="equal">
      <formula>"GULD"</formula>
    </cfRule>
    <cfRule type="cellIs" dxfId="64" priority="65" stopIfTrue="1" operator="equal">
      <formula>"SILVER"</formula>
    </cfRule>
    <cfRule type="cellIs" dxfId="63" priority="66" stopIfTrue="1" operator="equal">
      <formula>"BRONS"</formula>
    </cfRule>
  </conditionalFormatting>
  <conditionalFormatting sqref="O16">
    <cfRule type="expression" dxfId="62" priority="61" stopIfTrue="1">
      <formula>NOT(ISERROR(SEARCH("KLASSAD",O16)))</formula>
    </cfRule>
    <cfRule type="expression" dxfId="61" priority="62" stopIfTrue="1">
      <formula>NOT(ISERROR(SEARCH("BRONS",O16)))</formula>
    </cfRule>
    <cfRule type="expression" dxfId="60" priority="63" stopIfTrue="1">
      <formula>NOT(ISERROR(SEARCH("GULD",O16)))</formula>
    </cfRule>
  </conditionalFormatting>
  <conditionalFormatting sqref="O19">
    <cfRule type="cellIs" dxfId="59" priority="58" stopIfTrue="1" operator="equal">
      <formula>"GULD"</formula>
    </cfRule>
    <cfRule type="cellIs" dxfId="58" priority="59" stopIfTrue="1" operator="equal">
      <formula>"SILVER"</formula>
    </cfRule>
    <cfRule type="cellIs" dxfId="57" priority="60" stopIfTrue="1" operator="equal">
      <formula>"BRONS"</formula>
    </cfRule>
  </conditionalFormatting>
  <conditionalFormatting sqref="O19">
    <cfRule type="expression" dxfId="56" priority="55" stopIfTrue="1">
      <formula>NOT(ISERROR(SEARCH("KLASSAD",O19)))</formula>
    </cfRule>
    <cfRule type="expression" dxfId="55" priority="56" stopIfTrue="1">
      <formula>NOT(ISERROR(SEARCH("BRONS",O19)))</formula>
    </cfRule>
    <cfRule type="expression" dxfId="54" priority="57" stopIfTrue="1">
      <formula>NOT(ISERROR(SEARCH("GULD",O19)))</formula>
    </cfRule>
  </conditionalFormatting>
  <conditionalFormatting sqref="I11">
    <cfRule type="expression" dxfId="53" priority="49" stopIfTrue="1">
      <formula>NOT(ISERROR(SEARCH("KLASSAD",I11)))</formula>
    </cfRule>
    <cfRule type="expression" dxfId="52" priority="50" stopIfTrue="1">
      <formula>NOT(ISERROR(SEARCH("BRONS",I11)))</formula>
    </cfRule>
    <cfRule type="expression" dxfId="51" priority="51" stopIfTrue="1">
      <formula>NOT(ISERROR(SEARCH("GULD",I11)))</formula>
    </cfRule>
  </conditionalFormatting>
  <conditionalFormatting sqref="I11">
    <cfRule type="cellIs" dxfId="50" priority="52" stopIfTrue="1" operator="equal">
      <formula>"GULD"</formula>
    </cfRule>
    <cfRule type="cellIs" dxfId="49" priority="53" stopIfTrue="1" operator="equal">
      <formula>"SILVER"</formula>
    </cfRule>
    <cfRule type="cellIs" dxfId="48" priority="54" stopIfTrue="1" operator="equal">
      <formula>"BRONS"</formula>
    </cfRule>
  </conditionalFormatting>
  <conditionalFormatting sqref="S24:S25">
    <cfRule type="cellIs" dxfId="47" priority="46" stopIfTrue="1" operator="equal">
      <formula>"GULD"</formula>
    </cfRule>
    <cfRule type="cellIs" dxfId="46" priority="47" stopIfTrue="1" operator="equal">
      <formula>"SILVER"</formula>
    </cfRule>
    <cfRule type="cellIs" dxfId="45" priority="48" stopIfTrue="1" operator="equal">
      <formula>"BRONS"</formula>
    </cfRule>
  </conditionalFormatting>
  <conditionalFormatting sqref="S24:S25">
    <cfRule type="expression" dxfId="44" priority="43" stopIfTrue="1">
      <formula>NOT(ISERROR(SEARCH("KLASSAD",S24)))</formula>
    </cfRule>
    <cfRule type="expression" dxfId="43" priority="44" stopIfTrue="1">
      <formula>NOT(ISERROR(SEARCH("BRONS",S24)))</formula>
    </cfRule>
    <cfRule type="expression" dxfId="42" priority="45" stopIfTrue="1">
      <formula>NOT(ISERROR(SEARCH("GULD",S24)))</formula>
    </cfRule>
  </conditionalFormatting>
  <conditionalFormatting sqref="S24:S25">
    <cfRule type="expression" dxfId="41" priority="40" stopIfTrue="1">
      <formula>NOT(ISERROR(SEARCH("KLASSAD",S24)))</formula>
    </cfRule>
    <cfRule type="expression" dxfId="40" priority="41" stopIfTrue="1">
      <formula>NOT(ISERROR(SEARCH("BRONS",S24)))</formula>
    </cfRule>
    <cfRule type="expression" dxfId="39" priority="42" stopIfTrue="1">
      <formula>NOT(ISERROR(SEARCH("GULD",S24)))</formula>
    </cfRule>
  </conditionalFormatting>
  <conditionalFormatting sqref="S24:S25">
    <cfRule type="expression" dxfId="38" priority="37" stopIfTrue="1">
      <formula>NOT(ISERROR(SEARCH("KLASSAD",S24)))</formula>
    </cfRule>
    <cfRule type="expression" dxfId="37" priority="38" stopIfTrue="1">
      <formula>NOT(ISERROR(SEARCH("BRONS",S24)))</formula>
    </cfRule>
    <cfRule type="expression" dxfId="36" priority="39" stopIfTrue="1">
      <formula>NOT(ISERROR(SEARCH("GULD",S24)))</formula>
    </cfRule>
  </conditionalFormatting>
  <conditionalFormatting sqref="S35">
    <cfRule type="cellIs" dxfId="35" priority="34" stopIfTrue="1" operator="equal">
      <formula>"GULD"</formula>
    </cfRule>
    <cfRule type="cellIs" dxfId="34" priority="35" stopIfTrue="1" operator="equal">
      <formula>"SILVER"</formula>
    </cfRule>
    <cfRule type="cellIs" dxfId="33" priority="36" stopIfTrue="1" operator="equal">
      <formula>"BRONS"</formula>
    </cfRule>
  </conditionalFormatting>
  <conditionalFormatting sqref="S35">
    <cfRule type="expression" dxfId="32" priority="31" stopIfTrue="1">
      <formula>NOT(ISERROR(SEARCH("KLASSAD",S35)))</formula>
    </cfRule>
    <cfRule type="expression" dxfId="31" priority="32" stopIfTrue="1">
      <formula>NOT(ISERROR(SEARCH("BRONS",S35)))</formula>
    </cfRule>
    <cfRule type="expression" dxfId="30" priority="33" stopIfTrue="1">
      <formula>NOT(ISERROR(SEARCH("GULD",S35)))</formula>
    </cfRule>
  </conditionalFormatting>
  <conditionalFormatting sqref="S35">
    <cfRule type="expression" dxfId="29" priority="28" stopIfTrue="1">
      <formula>NOT(ISERROR(SEARCH("KLASSAD",S35)))</formula>
    </cfRule>
    <cfRule type="expression" dxfId="28" priority="29" stopIfTrue="1">
      <formula>NOT(ISERROR(SEARCH("BRONS",S35)))</formula>
    </cfRule>
    <cfRule type="expression" dxfId="27" priority="30" stopIfTrue="1">
      <formula>NOT(ISERROR(SEARCH("GULD",S35)))</formula>
    </cfRule>
  </conditionalFormatting>
  <conditionalFormatting sqref="S35">
    <cfRule type="expression" dxfId="26" priority="25" stopIfTrue="1">
      <formula>NOT(ISERROR(SEARCH("KLASSAD",S35)))</formula>
    </cfRule>
    <cfRule type="expression" dxfId="25" priority="26" stopIfTrue="1">
      <formula>NOT(ISERROR(SEARCH("BRONS",S35)))</formula>
    </cfRule>
    <cfRule type="expression" dxfId="24" priority="27" stopIfTrue="1">
      <formula>NOT(ISERROR(SEARCH("GULD",S35)))</formula>
    </cfRule>
  </conditionalFormatting>
  <conditionalFormatting sqref="S16">
    <cfRule type="cellIs" dxfId="23" priority="22" stopIfTrue="1" operator="equal">
      <formula>"GULD"</formula>
    </cfRule>
    <cfRule type="cellIs" dxfId="22" priority="23" stopIfTrue="1" operator="equal">
      <formula>"SILVER"</formula>
    </cfRule>
    <cfRule type="cellIs" dxfId="21" priority="24" stopIfTrue="1" operator="equal">
      <formula>"BRONS"</formula>
    </cfRule>
  </conditionalFormatting>
  <conditionalFormatting sqref="S16">
    <cfRule type="expression" dxfId="20" priority="19" stopIfTrue="1">
      <formula>NOT(ISERROR(SEARCH("KLASSAD",S16)))</formula>
    </cfRule>
    <cfRule type="expression" dxfId="19" priority="20" stopIfTrue="1">
      <formula>NOT(ISERROR(SEARCH("BRONS",S16)))</formula>
    </cfRule>
    <cfRule type="expression" dxfId="18" priority="21" stopIfTrue="1">
      <formula>NOT(ISERROR(SEARCH("GULD",S16)))</formula>
    </cfRule>
  </conditionalFormatting>
  <conditionalFormatting sqref="S16">
    <cfRule type="expression" dxfId="17" priority="16" stopIfTrue="1">
      <formula>NOT(ISERROR(SEARCH("KLASSAD",S16)))</formula>
    </cfRule>
    <cfRule type="expression" dxfId="16" priority="17" stopIfTrue="1">
      <formula>NOT(ISERROR(SEARCH("BRONS",S16)))</formula>
    </cfRule>
    <cfRule type="expression" dxfId="15" priority="18" stopIfTrue="1">
      <formula>NOT(ISERROR(SEARCH("GULD",S16)))</formula>
    </cfRule>
  </conditionalFormatting>
  <conditionalFormatting sqref="S16">
    <cfRule type="expression" dxfId="14" priority="13" stopIfTrue="1">
      <formula>NOT(ISERROR(SEARCH("KLASSAD",S16)))</formula>
    </cfRule>
    <cfRule type="expression" dxfId="13" priority="14" stopIfTrue="1">
      <formula>NOT(ISERROR(SEARCH("BRONS",S16)))</formula>
    </cfRule>
    <cfRule type="expression" dxfId="12" priority="15" stopIfTrue="1">
      <formula>NOT(ISERROR(SEARCH("GULD",S16)))</formula>
    </cfRule>
  </conditionalFormatting>
  <conditionalFormatting sqref="AE23">
    <cfRule type="expression" dxfId="11" priority="1" stopIfTrue="1">
      <formula>NOT(ISERROR(SEARCH("KLASSAD",AE23)))</formula>
    </cfRule>
    <cfRule type="expression" dxfId="10" priority="2" stopIfTrue="1">
      <formula>NOT(ISERROR(SEARCH("BRONS",AE23)))</formula>
    </cfRule>
    <cfRule type="expression" dxfId="9" priority="3" stopIfTrue="1">
      <formula>NOT(ISERROR(SEARCH("GULD",AE23)))</formula>
    </cfRule>
  </conditionalFormatting>
  <conditionalFormatting sqref="AE23">
    <cfRule type="cellIs" dxfId="8" priority="10" stopIfTrue="1" operator="equal">
      <formula>"GULD"</formula>
    </cfRule>
    <cfRule type="cellIs" dxfId="7" priority="11" stopIfTrue="1" operator="equal">
      <formula>"SILVER"</formula>
    </cfRule>
    <cfRule type="cellIs" dxfId="6" priority="12" stopIfTrue="1" operator="equal">
      <formula>"BRONS"</formula>
    </cfRule>
  </conditionalFormatting>
  <conditionalFormatting sqref="AE23">
    <cfRule type="expression" dxfId="5" priority="7" stopIfTrue="1">
      <formula>NOT(ISERROR(SEARCH("KLASSAD",AE23)))</formula>
    </cfRule>
    <cfRule type="expression" dxfId="4" priority="8" stopIfTrue="1">
      <formula>NOT(ISERROR(SEARCH("BRONS",AE23)))</formula>
    </cfRule>
    <cfRule type="expression" dxfId="3" priority="9" stopIfTrue="1">
      <formula>NOT(ISERROR(SEARCH("GULD",AE23)))</formula>
    </cfRule>
  </conditionalFormatting>
  <conditionalFormatting sqref="AE23">
    <cfRule type="expression" dxfId="2" priority="4" stopIfTrue="1">
      <formula>NOT(ISERROR(SEARCH("KLASSAD",AE23)))</formula>
    </cfRule>
    <cfRule type="expression" dxfId="1" priority="5" stopIfTrue="1">
      <formula>NOT(ISERROR(SEARCH("BRONS",AE23)))</formula>
    </cfRule>
    <cfRule type="expression" dxfId="0" priority="6" stopIfTrue="1">
      <formula>NOT(ISERROR(SEARCH("GULD",AE23)))</formula>
    </cfRule>
  </conditionalFormatting>
  <dataValidations count="1">
    <dataValidation type="list" showErrorMessage="1" errorTitle="Fel inmatning" error="Endast klass A-D är giltiga!_x000a__x000a_Skriv med VERSALER" prompt="KLASSAD ej accepterad som indikatorbetyg i 2.1 vid nyproduktion. " sqref="E11:E26" xr:uid="{00000000-0002-0000-0300-000000000000}">
      <formula1>Indikatorbetyg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7</vt:i4>
      </vt:variant>
    </vt:vector>
  </HeadingPairs>
  <TitlesOfParts>
    <vt:vector size="11" baseType="lpstr">
      <vt:lpstr>Nyproducerad byggnad</vt:lpstr>
      <vt:lpstr>Befintlig byggnad</vt:lpstr>
      <vt:lpstr>Ombyggnad</vt:lpstr>
      <vt:lpstr>Om- och tillbyggnad</vt:lpstr>
      <vt:lpstr>'Befintlig byggnad'!BETYG</vt:lpstr>
      <vt:lpstr>'Om- och tillbyggnad'!Betyg</vt:lpstr>
      <vt:lpstr>Ombyggnad!Betyg</vt:lpstr>
      <vt:lpstr>Betyg</vt:lpstr>
      <vt:lpstr>'Nyproducerad byggnad'!Indikatorbetyg</vt:lpstr>
      <vt:lpstr>'Om- och tillbyggnad'!Indikatorbetyg</vt:lpstr>
      <vt:lpstr>Ombyggnad!Indikatorbetyg</vt:lpstr>
    </vt:vector>
  </TitlesOfParts>
  <Company>Bengt Dahlgren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Sofie Mörlin Yron</cp:lastModifiedBy>
  <cp:lastPrinted>2017-05-23T18:41:31Z</cp:lastPrinted>
  <dcterms:created xsi:type="dcterms:W3CDTF">2010-02-28T13:27:26Z</dcterms:created>
  <dcterms:modified xsi:type="dcterms:W3CDTF">2022-04-21T12:46:25Z</dcterms:modified>
</cp:coreProperties>
</file>