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sgbc-my.sharepoint.com/personal/jessica_cerna_sgbc_se/Documents/Skrivbordet/"/>
    </mc:Choice>
  </mc:AlternateContent>
  <xr:revisionPtr revIDLastSave="0" documentId="8_{130F1253-4A1C-480A-A30B-A5BD83C4B4B1}" xr6:coauthVersionLast="47" xr6:coauthVersionMax="47" xr10:uidLastSave="{00000000-0000-0000-0000-000000000000}"/>
  <workbookProtection workbookAlgorithmName="SHA-512" workbookHashValue="Mfltf2nUsG6cwLrSNPC1UrpY3wrTF8QfAOwRInHNS5rg3eoGUAPNmXLpmJsVCkxjiuRMO6sgVxuGgwlofMlSHQ==" workbookSaltValue="7aqxZMK41YQc5zJ+YVattA==" workbookSpinCount="100000" lockStructure="1"/>
  <bookViews>
    <workbookView xWindow="2340" yWindow="2340" windowWidth="29865" windowHeight="15285" activeTab="1" xr2:uid="{00000000-000D-0000-FFFF-FFFF00000000}"/>
  </bookViews>
  <sheets>
    <sheet name="Läsanvisningar" sheetId="10" r:id="rId1"/>
    <sheet name="Beräkningsmall" sheetId="2" r:id="rId2"/>
    <sheet name="Blad1" sheetId="7" state="hidden" r:id="rId3"/>
    <sheet name="Ordförklaringar - Grönska" sheetId="8" r:id="rId4"/>
    <sheet name="Ordförklaringar - Vatten" sheetId="9" r:id="rId5"/>
    <sheet name="Ändringshistorik" sheetId="11"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4" i="2" l="1"/>
  <c r="L47" i="2" l="1"/>
  <c r="M88" i="2"/>
  <c r="U88" i="2" s="1"/>
  <c r="W84" i="2"/>
  <c r="B59" i="10"/>
  <c r="L52" i="2"/>
  <c r="N99" i="2"/>
  <c r="N98" i="2"/>
  <c r="N97" i="2"/>
  <c r="L50" i="2"/>
  <c r="L53" i="2"/>
  <c r="L61" i="2"/>
  <c r="M61" i="2" s="1"/>
  <c r="U61" i="2" s="1"/>
  <c r="L51" i="2"/>
  <c r="L54" i="2"/>
  <c r="L49" i="2"/>
  <c r="L48" i="2"/>
  <c r="L60" i="2"/>
  <c r="L68" i="2"/>
  <c r="M62" i="2"/>
  <c r="V62" i="2" s="1"/>
  <c r="M57" i="2"/>
  <c r="V57" i="2" s="1"/>
  <c r="M23" i="2"/>
  <c r="W34" i="2"/>
  <c r="W39" i="2"/>
  <c r="W40" i="2"/>
  <c r="W45" i="2"/>
  <c r="W46" i="2"/>
  <c r="W55" i="2"/>
  <c r="W56" i="2"/>
  <c r="W58" i="2"/>
  <c r="W59" i="2"/>
  <c r="W66" i="2"/>
  <c r="W67" i="2"/>
  <c r="W80" i="2"/>
  <c r="W85" i="2"/>
  <c r="W86" i="2"/>
  <c r="V34" i="2"/>
  <c r="V39" i="2"/>
  <c r="V40" i="2"/>
  <c r="V45" i="2"/>
  <c r="V46" i="2"/>
  <c r="V55" i="2"/>
  <c r="V56" i="2"/>
  <c r="V58" i="2"/>
  <c r="V59" i="2"/>
  <c r="V66" i="2"/>
  <c r="V67" i="2"/>
  <c r="V80" i="2"/>
  <c r="V85" i="2"/>
  <c r="V86" i="2"/>
  <c r="U34" i="2"/>
  <c r="U39" i="2"/>
  <c r="U40" i="2"/>
  <c r="U45" i="2"/>
  <c r="U46" i="2"/>
  <c r="U55" i="2"/>
  <c r="U56" i="2"/>
  <c r="U58" i="2"/>
  <c r="U59" i="2"/>
  <c r="U66" i="2"/>
  <c r="U67" i="2"/>
  <c r="U80" i="2"/>
  <c r="U85" i="2"/>
  <c r="U86" i="2"/>
  <c r="M78" i="2"/>
  <c r="W78" i="2" s="1"/>
  <c r="M87" i="2"/>
  <c r="V87" i="2" s="1"/>
  <c r="M75" i="2"/>
  <c r="W75" i="2" s="1"/>
  <c r="M76" i="2"/>
  <c r="W76" i="2" s="1"/>
  <c r="M77" i="2"/>
  <c r="V77" i="2" s="1"/>
  <c r="M24" i="2"/>
  <c r="U24" i="2" s="1"/>
  <c r="M25" i="2"/>
  <c r="W25" i="2" s="1"/>
  <c r="M26" i="2"/>
  <c r="M27" i="2"/>
  <c r="U27" i="2" s="1"/>
  <c r="M28" i="2"/>
  <c r="U28" i="2" s="1"/>
  <c r="M29" i="2"/>
  <c r="W29" i="2" s="1"/>
  <c r="M30" i="2"/>
  <c r="V30" i="2" s="1"/>
  <c r="M31" i="2"/>
  <c r="V31" i="2" s="1"/>
  <c r="M32" i="2"/>
  <c r="W32" i="2" s="1"/>
  <c r="M33" i="2"/>
  <c r="W33" i="2" s="1"/>
  <c r="M63" i="2"/>
  <c r="U63" i="2" s="1"/>
  <c r="M64" i="2"/>
  <c r="V64" i="2" s="1"/>
  <c r="M65" i="2"/>
  <c r="W65" i="2" s="1"/>
  <c r="M69" i="2"/>
  <c r="W69" i="2" s="1"/>
  <c r="M70" i="2"/>
  <c r="V70" i="2" s="1"/>
  <c r="M71" i="2"/>
  <c r="W71" i="2" s="1"/>
  <c r="M72" i="2"/>
  <c r="W72" i="2" s="1"/>
  <c r="M73" i="2"/>
  <c r="V73" i="2" s="1"/>
  <c r="M74" i="2"/>
  <c r="V74" i="2" s="1"/>
  <c r="M79" i="2"/>
  <c r="U79" i="2" s="1"/>
  <c r="M81" i="2"/>
  <c r="W81" i="2" s="1"/>
  <c r="M82" i="2"/>
  <c r="W82" i="2" s="1"/>
  <c r="M83" i="2"/>
  <c r="W83" i="2" s="1"/>
  <c r="M89" i="2"/>
  <c r="W89" i="2" s="1"/>
  <c r="M90" i="2"/>
  <c r="W90" i="2" s="1"/>
  <c r="M91" i="2"/>
  <c r="V91" i="2" s="1"/>
  <c r="M41" i="2" l="1"/>
  <c r="V41" i="2" s="1"/>
  <c r="M43" i="2"/>
  <c r="V43" i="2" s="1"/>
  <c r="M44" i="2"/>
  <c r="U44" i="2" s="1"/>
  <c r="W23" i="2"/>
  <c r="M51" i="2"/>
  <c r="U51" i="2" s="1"/>
  <c r="M52" i="2"/>
  <c r="W52" i="2" s="1"/>
  <c r="M50" i="2"/>
  <c r="V50" i="2" s="1"/>
  <c r="M49" i="2"/>
  <c r="M35" i="2"/>
  <c r="U35" i="2" s="1"/>
  <c r="M42" i="2"/>
  <c r="V42" i="2" s="1"/>
  <c r="M68" i="2"/>
  <c r="V68" i="2" s="1"/>
  <c r="M36" i="2"/>
  <c r="W36" i="2" s="1"/>
  <c r="M54" i="2"/>
  <c r="W54" i="2" s="1"/>
  <c r="M38" i="2"/>
  <c r="V38" i="2" s="1"/>
  <c r="M37" i="2"/>
  <c r="U37" i="2" s="1"/>
  <c r="M53" i="2"/>
  <c r="W53" i="2" s="1"/>
  <c r="U26" i="2"/>
  <c r="M48" i="2"/>
  <c r="U48" i="2" s="1"/>
  <c r="M47" i="2"/>
  <c r="U47" i="2" s="1"/>
  <c r="M60" i="2"/>
  <c r="U60" i="2" s="1"/>
  <c r="U62" i="2"/>
  <c r="W62" i="2"/>
  <c r="V28" i="2"/>
  <c r="U57" i="2"/>
  <c r="U70" i="2"/>
  <c r="V75" i="2"/>
  <c r="U75" i="2"/>
  <c r="U64" i="2"/>
  <c r="W77" i="2"/>
  <c r="V83" i="2"/>
  <c r="U78" i="2"/>
  <c r="U30" i="2"/>
  <c r="W64" i="2"/>
  <c r="U77" i="2"/>
  <c r="U29" i="2"/>
  <c r="V79" i="2"/>
  <c r="W31" i="2"/>
  <c r="U90" i="2"/>
  <c r="U76" i="2"/>
  <c r="V90" i="2"/>
  <c r="V78" i="2"/>
  <c r="V63" i="2"/>
  <c r="W79" i="2"/>
  <c r="W30" i="2"/>
  <c r="U31" i="2"/>
  <c r="U89" i="2"/>
  <c r="V89" i="2"/>
  <c r="W24" i="2"/>
  <c r="V71" i="2"/>
  <c r="V27" i="2"/>
  <c r="W74" i="2"/>
  <c r="W57" i="2"/>
  <c r="U84" i="2"/>
  <c r="V84" i="2"/>
  <c r="W88" i="2"/>
  <c r="V88" i="2"/>
  <c r="W91" i="2"/>
  <c r="U91" i="2"/>
  <c r="U87" i="2"/>
  <c r="W87" i="2"/>
  <c r="U83" i="2"/>
  <c r="V82" i="2"/>
  <c r="U82" i="2"/>
  <c r="V81" i="2"/>
  <c r="U81" i="2"/>
  <c r="V76" i="2"/>
  <c r="U74" i="2"/>
  <c r="U73" i="2"/>
  <c r="W73" i="2"/>
  <c r="V72" i="2"/>
  <c r="U72" i="2"/>
  <c r="U71" i="2"/>
  <c r="W70" i="2"/>
  <c r="U69" i="2"/>
  <c r="V69" i="2"/>
  <c r="U65" i="2"/>
  <c r="V65" i="2"/>
  <c r="W63" i="2"/>
  <c r="V61" i="2"/>
  <c r="W61" i="2"/>
  <c r="U33" i="2"/>
  <c r="V33" i="2"/>
  <c r="U32" i="2"/>
  <c r="V32" i="2"/>
  <c r="V29" i="2"/>
  <c r="W28" i="2"/>
  <c r="W27" i="2"/>
  <c r="W26" i="2"/>
  <c r="V26" i="2"/>
  <c r="V25" i="2"/>
  <c r="U25" i="2"/>
  <c r="V24" i="2"/>
  <c r="U23" i="2"/>
  <c r="V23" i="2"/>
  <c r="U36" i="2" l="1"/>
  <c r="V36" i="2"/>
  <c r="W35" i="2"/>
  <c r="V35" i="2"/>
  <c r="W42" i="2"/>
  <c r="W47" i="2"/>
  <c r="V47" i="2"/>
  <c r="U38" i="2"/>
  <c r="W44" i="2"/>
  <c r="U42" i="2"/>
  <c r="V44" i="2"/>
  <c r="W38" i="2"/>
  <c r="V37" i="2"/>
  <c r="W37" i="2"/>
  <c r="U43" i="2"/>
  <c r="W43" i="2"/>
  <c r="W60" i="2"/>
  <c r="W41" i="2"/>
  <c r="U41" i="2"/>
  <c r="V60" i="2"/>
  <c r="W48" i="2"/>
  <c r="W68" i="2"/>
  <c r="U68" i="2"/>
  <c r="U53" i="2"/>
  <c r="V53" i="2"/>
  <c r="B100" i="2"/>
  <c r="B103" i="2" s="1"/>
  <c r="V52" i="2"/>
  <c r="U54" i="2"/>
  <c r="U50" i="2"/>
  <c r="W50" i="2"/>
  <c r="V54" i="2"/>
  <c r="U52" i="2"/>
  <c r="W51" i="2"/>
  <c r="V51" i="2"/>
  <c r="V48" i="2"/>
  <c r="V49" i="2"/>
  <c r="U49" i="2"/>
  <c r="W49" i="2"/>
  <c r="K97" i="2" l="1"/>
  <c r="P97" i="2" s="1"/>
  <c r="K99" i="2"/>
  <c r="P99" i="2" s="1"/>
  <c r="K98" i="2"/>
  <c r="P98" i="2" s="1"/>
</calcChain>
</file>

<file path=xl/sharedStrings.xml><?xml version="1.0" encoding="utf-8"?>
<sst xmlns="http://schemas.openxmlformats.org/spreadsheetml/2006/main" count="389" uniqueCount="168">
  <si>
    <t>Uppnådd GYF-faktor (fylls automatiskt)</t>
  </si>
  <si>
    <t>Kulturella</t>
  </si>
  <si>
    <t>Reglerande</t>
  </si>
  <si>
    <t>Stödjande</t>
  </si>
  <si>
    <t>Uppnått antal</t>
  </si>
  <si>
    <t>Fastighetens totala yta (kvm)</t>
  </si>
  <si>
    <t>Resultat</t>
  </si>
  <si>
    <t>YTOR</t>
  </si>
  <si>
    <t>VATTEN</t>
  </si>
  <si>
    <t>GRÖNSKA</t>
  </si>
  <si>
    <t>KULTURELLA</t>
  </si>
  <si>
    <t>REGLERANDE</t>
  </si>
  <si>
    <t>STÖDJANDE</t>
  </si>
  <si>
    <t>EKOSYSTEMTJÄNSTER</t>
  </si>
  <si>
    <t>FAKTOR</t>
  </si>
  <si>
    <t>AREA</t>
  </si>
  <si>
    <t>ANTAL</t>
  </si>
  <si>
    <t>Ärendenummer</t>
  </si>
  <si>
    <t>Projektnamn</t>
  </si>
  <si>
    <t>Bevarad naturmark</t>
  </si>
  <si>
    <t>Ej underbyggd växtbädd</t>
  </si>
  <si>
    <t>Växtbädd på bjälklag &gt;800 mm djup</t>
  </si>
  <si>
    <t>Växtbädd på bjälklag 600-800 mm djup</t>
  </si>
  <si>
    <t>Växtbädd på bjälklag 200-600 mm djup</t>
  </si>
  <si>
    <t>Grönt tak med 50 - 120 mm djup växtbädd</t>
  </si>
  <si>
    <t>Grönt tak med 120-250 mm djup växtbädd</t>
  </si>
  <si>
    <t>Grönt tak med 250-400 mm djup växtbädd</t>
  </si>
  <si>
    <t>Grönt tak med &gt;400 mm djup växtbädd</t>
  </si>
  <si>
    <t>Biologiskt tillgängliga permanenta vattenytor</t>
  </si>
  <si>
    <t>Vegetationsytor med tillfälligt kvardröjande vatten</t>
  </si>
  <si>
    <t>Vattenspeglar</t>
  </si>
  <si>
    <t>Uppsamling av regnvatten för bevattning</t>
  </si>
  <si>
    <t>Dagvatten förs från hårdgjorda ytor till dammar och fuktstråk</t>
  </si>
  <si>
    <t>Fontäner, cirkulationsanläggning eller liknande</t>
  </si>
  <si>
    <t>Vattensamlingar i damm eller liknande</t>
  </si>
  <si>
    <t>Dagvatten förs från hårdgjorda ytor till magasin</t>
  </si>
  <si>
    <t>Avvattnade hårdgjorda ytor till vegetationsytor</t>
  </si>
  <si>
    <t>Avvattnade gröna tak till vegetationsytor</t>
  </si>
  <si>
    <t>Avvattnade hårdgjorda ytor till regnträdgård/dike</t>
  </si>
  <si>
    <t>Vattenytor i dammar, bäckar och diken</t>
  </si>
  <si>
    <t>YTORNAS KVALITÉER</t>
  </si>
  <si>
    <t>Halvöppna till öppna hårdgjorda ytor (ex. grus, sand, singel)</t>
  </si>
  <si>
    <t>Täta hårdgjorda ytor (takytor utan vegetation, asfalt, betong)</t>
  </si>
  <si>
    <t>Uppsamling och fördröjning av dagvatten (ex. fördröjningsmagasin, dagvattentunna)</t>
  </si>
  <si>
    <t>Fältskikt</t>
  </si>
  <si>
    <t>Diversitet i fältskiktet</t>
  </si>
  <si>
    <t>Arturval från karaktärshabitat</t>
  </si>
  <si>
    <t>Pollintörsvänlig rabatt</t>
  </si>
  <si>
    <t>Buskskikt</t>
  </si>
  <si>
    <t>Bärande buskar</t>
  </si>
  <si>
    <t>Buskar solitärer</t>
  </si>
  <si>
    <t>Trädskikt</t>
  </si>
  <si>
    <t>Befintliga träd</t>
  </si>
  <si>
    <t>Nya stora träd (stam &gt;30 cm)</t>
  </si>
  <si>
    <t>Nya mellanstora träd (stam 20-30 cm)</t>
  </si>
  <si>
    <t>Nya små träd (stam 16-20 cm)</t>
  </si>
  <si>
    <t>Vegetation på konstruktion</t>
  </si>
  <si>
    <t>Gestaltningselement och rekreation</t>
  </si>
  <si>
    <t>Insektshotell</t>
  </si>
  <si>
    <t>Faunadepåer</t>
  </si>
  <si>
    <t>Sandbäddar</t>
  </si>
  <si>
    <t>Biotopbalkonger</t>
  </si>
  <si>
    <t>Reglering av lokalklimat</t>
  </si>
  <si>
    <t>Skuggivande träd</t>
  </si>
  <si>
    <t>Skuggivande pergolor</t>
  </si>
  <si>
    <t>Flerskiktad växtlighet</t>
  </si>
  <si>
    <t>Odlingsytor</t>
  </si>
  <si>
    <t>Biodiversitet</t>
  </si>
  <si>
    <t>Rekreation och konstruktion för reglering av lokalklimat</t>
  </si>
  <si>
    <t>Karaktärsträd</t>
  </si>
  <si>
    <t>Bärande träd</t>
  </si>
  <si>
    <t>Pollinatörsvänliga träd</t>
  </si>
  <si>
    <t>Befintliga träd inom landskapssamband</t>
  </si>
  <si>
    <t>X</t>
  </si>
  <si>
    <t>Diversitet på gröna tak &gt;90 mm</t>
  </si>
  <si>
    <t>Buskplanteringar och häckar</t>
  </si>
  <si>
    <t>EKOEFFEKTIV
AREA</t>
  </si>
  <si>
    <t>Max antal</t>
  </si>
  <si>
    <t>stödjande</t>
  </si>
  <si>
    <t>reglerande</t>
  </si>
  <si>
    <t>kulturella</t>
  </si>
  <si>
    <t>Dagvattenhanterande träd i hårdgjord yta (träd i skelettjord)</t>
  </si>
  <si>
    <t>Grönytefaktor för Miljöbyggnad</t>
  </si>
  <si>
    <t>−</t>
  </si>
  <si>
    <t>Växtbädd balkonger/odlingskärl</t>
  </si>
  <si>
    <t>Pollinatörsvänliga buskar</t>
  </si>
  <si>
    <t>Gröna väggar med växtsubstrat</t>
  </si>
  <si>
    <t>Balansering</t>
  </si>
  <si>
    <t xml:space="preserve">Målvärde SGBC:s Grönytefaktor </t>
  </si>
  <si>
    <t xml:space="preserve">&lt;50% av tomten är bebyggd: GYF-krav 0,8 </t>
  </si>
  <si>
    <t xml:space="preserve">&gt;50% av tomten är bebyggd: GYF-krav 0,4 </t>
  </si>
  <si>
    <t>Andel ekosystemtjänster</t>
  </si>
  <si>
    <t>Dölja till sista raden: ctrl Shift nedåtpil</t>
  </si>
  <si>
    <t>Dölja till sista kolumnen: ctrl Shift högerpil</t>
  </si>
  <si>
    <t>Lösenord: 123QWER!</t>
  </si>
  <si>
    <t>Naturmark beståendes av varierad vegetation, ex. träd- och buskar, bergknallar.</t>
  </si>
  <si>
    <t>Nyanlagd yta avsedd för plantering av vegetation så som gräs, äng, perenner, buskar och träd. Ytan är inte på bjälklag.</t>
  </si>
  <si>
    <t>Växtbädd på bjälklag samtliga djup</t>
  </si>
  <si>
    <t>Grönt tak med samtliga djup växtbädd</t>
  </si>
  <si>
    <t>Anlagda vegetationsytor på tak i stället för, eller som komplement till andra ytskikt.</t>
  </si>
  <si>
    <t>Yta på ex. fasad beklädd med växter innehållandes växtsubstrat i moduler eller andra system uppsatta på fasaden.</t>
  </si>
  <si>
    <t xml:space="preserve">Mångfald av arter (minst 20) på ej underbyggd markyta, ex. blomsteräng, perennplantering. </t>
  </si>
  <si>
    <t>Fristående buskar.</t>
  </si>
  <si>
    <t>Samling av buskar och häckplanteringar.</t>
  </si>
  <si>
    <t xml:space="preserve">Alla typer av träd som växer på platsen innan exploatering och som skyddas under byggtid. </t>
  </si>
  <si>
    <t xml:space="preserve">Träd som växer på platsen och som tillhör en omgivande grupp av samma träd eller inom samma landskapstyp. </t>
  </si>
  <si>
    <t>Nya träd, olika storlekar</t>
  </si>
  <si>
    <t>Befintligt träd med unikt estetiskt uttryck. Skiljer sig från odlade träd genom sitt karakteristiska utseende.</t>
  </si>
  <si>
    <t>Träd med frukt eller bär eller nötfrukt, ex. rönn, körsbär, oxbär, hassel, valnöt.</t>
  </si>
  <si>
    <t>Vegetation så som klätter- och klängväxter som växer på fasad eller pergolor.</t>
  </si>
  <si>
    <t>Holkar</t>
  </si>
  <si>
    <t xml:space="preserve">Olika typer av holkar för fåglar och fladdermöss, ex. tättingholk, tornfalkholk, tornseglarholk, fladdermusholk. </t>
  </si>
  <si>
    <t xml:space="preserve">Kvarlämnad död ved i samband med avverkning av närliggande vegetationsytor. </t>
  </si>
  <si>
    <t xml:space="preserve">Träd av större karaktär vars skugga täcker ytor där människor vistas, exempelvis lekplats eller sittytor i gårdar. </t>
  </si>
  <si>
    <t xml:space="preserve">Pergola beklädd med vegetation som har lek- och/eller sittmöjligheter, ex. sandlåda för barn eller sittbänkar. </t>
  </si>
  <si>
    <t>Trädskikt, buskskikt, fältskikt som verkar temperaturutjämnande och bidrar till att reducera risken för värmeöeffekten.</t>
  </si>
  <si>
    <t>Mångfald av arter (minst 20) på grönt tak, dvs. anlagda vegetationsytor på tak i stället för, eller som komplement till 
andra ytskikt.</t>
  </si>
  <si>
    <t>Den anlagda vegetationen har valts ut utifrån vilka biotoper som är viktiga att utveckla. Detta kan exempelvis vara genom 
plantering av lokalt förekommande arter.</t>
  </si>
  <si>
    <t xml:space="preserve">Sandig miljö i soligt läge som inte berörs av störning avsedd som livsmiljö för vildbin. Behöver inte vara nyanlagd utan 
kan vara befintlig sandig jord på platsen. Består av baksand eller sättsand med upp till 8 mm i partikelstorlek. </t>
  </si>
  <si>
    <t>YTORNAS
KVALITÉER</t>
  </si>
  <si>
    <t>Byggd konstruktion avsedd som livsmiljö för insekter. Finns olika varianter anpassade för att möta olika insekters behov. 
Exempel på insektshotell är baggholkar, fjärilsholkar, mulmholkar och väderskyddade konstruktioner beståendes av pinnar/bambu- eller vassrör, m.m.</t>
  </si>
  <si>
    <t>Öppna  hårdgjorda ytor med fogar (ex. gräsarmerad betong, natursten)</t>
  </si>
  <si>
    <t>Ytor med hög genomsläpplighet för dagvatten, exempelvis öppen asfalt, sand, grus.</t>
  </si>
  <si>
    <t>Vattenytor i dammar, bäckar och diken </t>
  </si>
  <si>
    <t>Yta som är avsedd för uppsamling och fördröjning av vatten. Ytan är vattenfylld större delen av året, även under perioder med torka.</t>
  </si>
  <si>
    <t>Vattensamling i dammar eller liknande ytor som håller vatten under torrperioder och bidrar till svalare lokalklimat.</t>
  </si>
  <si>
    <t xml:space="preserve">System för uppsamling av regnvatten i syfte av att använda vattnet för bevattning vid senare tillfälle. </t>
  </si>
  <si>
    <t>Hårdgjorda ytor som har fogar eller öppningar som tillåter en viss genomsläpplighet av dagvatten. 
Hit hör exempelvis stensatt yta med grusfogar, konstgräs, gummimattor, gräsarmerad betong.</t>
  </si>
  <si>
    <t>Plats där vattnet samlas får ljus reflekterad så att det bidrar med estetiska värden. Exempel hit hör fontäner, dammar, m.m.</t>
  </si>
  <si>
    <t xml:space="preserve">Ytor som är avsedda för att vara vattenfyllda under vår och sommar, och som är bidrar till den biologiska mångfalden. Detta genom 
att möjliggöra som habitat för insekt- och djurliv. </t>
  </si>
  <si>
    <t>Dagvatten leds från exempelvis hårdgjorda ytor till dammar, fuktstråk, regnbäddar, våtmark eller andra 
typer av genomsläppliga ytor med vegetation som tillåter infiltrering av dagvatten.</t>
  </si>
  <si>
    <t xml:space="preserve">System, anläggning eller liknande som sätter vatten i rörelse. Systemet är av sådan kraft att vattnet tillför ljud i omgivningen och bidrar 
därmed till rofylldhet och bättre ljudmiljö. </t>
  </si>
  <si>
    <t>Ytor som är hårdgjorda och saknar infiltration av dagvatten, exempelvis betong- och asfaltytor. Innefattar även berg i dagen samt takytor som inte har 
infiltration av dagvatten, dvs. saknar någon form av växtbädd eller möjlighet till biotop.</t>
  </si>
  <si>
    <t xml:space="preserve">Växtbädd på balkonger med djup på minst 300 mm. </t>
  </si>
  <si>
    <t>Vertikal grönska</t>
  </si>
  <si>
    <t xml:space="preserve">Vertikal grönska </t>
  </si>
  <si>
    <t>Avvattnade gröna tak till regnträdgård</t>
  </si>
  <si>
    <t>Avattnade gröna tak till regnträdgård</t>
  </si>
  <si>
    <t>Det finns system för att leda dagvatten bort från hårdgjorda ytor till regnträdgård eller dike.</t>
  </si>
  <si>
    <t>Det finns system för att leda överskott av dagvatten bort från gröna tak till regnträdgård.</t>
  </si>
  <si>
    <t>Plats förberedd och avsedd för odling i marknivå.</t>
  </si>
  <si>
    <t>Nyplanterade träd.</t>
  </si>
  <si>
    <t xml:space="preserve">Balkonger som inrymmer en viss biotop som gynnar vissa växter och djur. Detta exempelvis med växtbädd, växtvägg eller liknande.  </t>
  </si>
  <si>
    <t>Pollinatörsvänlig rabatt</t>
  </si>
  <si>
    <t>Buskar med frukt eller bär som gynnar fåglar.</t>
  </si>
  <si>
    <t xml:space="preserve">System för att leda dagvatten från hårdgjorda ytor till magasinering för tillfällig fördröjning av dagvatten. Magasineringen kan ske på 
exempelvis vattendamm eller dagvattentunna. </t>
  </si>
  <si>
    <t>Fastighetens ekoeffektiva yta (fylls automatiskt)</t>
  </si>
  <si>
    <t>eller kontakta oss på miljobyggnad@sgbc.se</t>
  </si>
  <si>
    <t>Tekniska rådets förtydliganden</t>
  </si>
  <si>
    <t>Vid frågor om det här verktyget</t>
  </si>
  <si>
    <t>Utförare av GYF (namn, befattning, företag)</t>
  </si>
  <si>
    <t>Projektets målvärde (GYF-krav)</t>
  </si>
  <si>
    <t xml:space="preserve">Träd som är planterade i skelettjord och som fördröjer och utnyttjar dagvattnet. Skelettjorden fungerar som ett underjordiskt magasin 
för fördröjning och rening av dagvatten. Det som premiäras här är användningen av skelettjordar, därför fylls denna i antal och inte area. Poäng för växtlighet som planteras i skelettjord tas under respektive rad under "Ytornas kvalitéer" under "Grönska". </t>
  </si>
  <si>
    <t>Ändringshistorik</t>
  </si>
  <si>
    <t>I den här fliken loggas det alla ändringar som görs i dokumentet.</t>
  </si>
  <si>
    <t>Dagvattenhanterande träd i hårdgjord yta (träd i skelettjord) - ändrades så att det fylls i antal och inte area. Även faktorn justerades från 0,4 till 0,8. Under ordförklaringar lades till även mer information om den här lösningen.</t>
  </si>
  <si>
    <t>Växtbädd på bjälklag 600-800 mm djup - den här arean öppnades upp för att möjliggöra för poäng under fält-, busk- och trädskikt</t>
  </si>
  <si>
    <t>Ytor som är avsedda för att tillfälligt vara vattenfyllda under vår och sommar, och som bidrar till den biologiska mångfalden. Detta genom att möjliggöra som habitat för insekt- och djurliv. Exempel gräsmatta, regnbädd eller översvämningsbar yta med vegetation. Vegetationen är av vild karaktär och är ej anlagd (till skillnad från en växtbädd)</t>
  </si>
  <si>
    <t xml:space="preserve">Det finns system för att leda dagvatten bort från hårdgjorda ytor till vegetationsytor så som växtbäddar, gräsmattor eller liknande. </t>
  </si>
  <si>
    <t>Avvattnade gröna tak till växtbäddar - togs bort och istället slogs denna ihop med Avvattnade gröna tak till vegetationsytor. Poäng justerades på Avvattnade gröna tak till vegetationsytor upp till 0,5. Under ordförklaringar - vatten kompletterades förklaringen för Avvattnade gröna tak till vegetationsytor</t>
  </si>
  <si>
    <t xml:space="preserve">Anlagda vegetationsytor på bjälklag så som garage, parkeringshus, gårdar eller terrasser på hus, balkonger, m.m. </t>
  </si>
  <si>
    <t>2024-05-03</t>
  </si>
  <si>
    <t>2024-05-21</t>
  </si>
  <si>
    <t>Ändring av låsning av cell L84 och upplåsning av cell K84 i flik "Beräkningsmall".</t>
  </si>
  <si>
    <t>Korrigerat stavfel under fliken "Ordförklaringar - Grönska". 
Under fliken "Beräkningsmall" under grönska, rubrik "Buskskikt" ändrat från area till antal på kvalitéer buskar solitärer, bärande buskar och pollinatörsvänliga buskar</t>
  </si>
  <si>
    <t>Rabatt med växtval som attraherar bin, fjärilar, humlor och andra pollinatörer.</t>
  </si>
  <si>
    <t>Buskar som attraherar bin, fjärilar, humlor och andra pollinatörer.</t>
  </si>
  <si>
    <t>Träd som attraherar bin, fjärilar, humlor och andra pollinatörer, ex. lind.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</si>
</sst>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Open Sans"/>
      <family val="2"/>
    </font>
    <font>
      <b/>
      <sz val="18"/>
      <color theme="1"/>
      <name val="Open Sans"/>
      <family val="2"/>
    </font>
    <font>
      <sz val="18"/>
      <color theme="1"/>
      <name val="Open Sans"/>
      <family val="2"/>
    </font>
    <font>
      <b/>
      <sz val="11"/>
      <color theme="1"/>
      <name val="Open Sans"/>
      <family val="2"/>
    </font>
    <font>
      <b/>
      <sz val="10"/>
      <color theme="1"/>
      <name val="Open Sans"/>
      <family val="2"/>
    </font>
    <font>
      <b/>
      <sz val="11"/>
      <color rgb="FF0070C0"/>
      <name val="Open Sans"/>
      <family val="2"/>
    </font>
    <font>
      <b/>
      <sz val="11"/>
      <color theme="5"/>
      <name val="Open Sans"/>
      <family val="2"/>
    </font>
    <font>
      <b/>
      <sz val="14"/>
      <color theme="1"/>
      <name val="Open Sans"/>
      <family val="2"/>
    </font>
    <font>
      <b/>
      <sz val="11"/>
      <color rgb="FF039B07"/>
      <name val="Open Sans"/>
      <family val="2"/>
    </font>
    <font>
      <b/>
      <sz val="11"/>
      <color theme="1" tint="0.34998626667073579"/>
      <name val="Open Sans"/>
      <family val="2"/>
    </font>
    <font>
      <b/>
      <sz val="10"/>
      <color theme="0"/>
      <name val="Open Sans"/>
      <family val="2"/>
    </font>
    <font>
      <sz val="11"/>
      <color theme="1"/>
      <name val="Calibri"/>
      <family val="2"/>
    </font>
    <font>
      <b/>
      <sz val="11"/>
      <color theme="9" tint="-0.249977111117893"/>
      <name val="Open Sans"/>
      <family val="2"/>
    </font>
    <font>
      <sz val="8"/>
      <name val="Calibri"/>
      <family val="2"/>
      <scheme val="minor"/>
    </font>
    <font>
      <u/>
      <sz val="11"/>
      <color theme="10"/>
      <name val="Calibri"/>
      <family val="2"/>
      <scheme val="minor"/>
    </font>
    <font>
      <b/>
      <sz val="12"/>
      <color theme="1"/>
      <name val="Open Sans"/>
      <family val="2"/>
    </font>
    <font>
      <sz val="11"/>
      <name val="Open Sans"/>
      <family val="2"/>
    </font>
    <font>
      <b/>
      <sz val="11"/>
      <name val="Open Sans"/>
      <family val="2"/>
    </font>
    <font>
      <sz val="10"/>
      <color theme="1"/>
      <name val="Open Sans"/>
      <family val="2"/>
    </font>
    <font>
      <u/>
      <sz val="10"/>
      <color theme="10"/>
      <name val="Open Sans"/>
      <family val="2"/>
    </font>
    <font>
      <sz val="11"/>
      <color theme="1"/>
      <name val="Open Sans"/>
    </font>
    <font>
      <b/>
      <sz val="11"/>
      <color theme="1"/>
      <name val="Open Sans"/>
    </font>
    <font>
      <b/>
      <sz val="12"/>
      <color theme="1"/>
      <name val="Open Sans"/>
    </font>
  </fonts>
  <fills count="15">
    <fill>
      <patternFill patternType="none"/>
    </fill>
    <fill>
      <patternFill patternType="gray125"/>
    </fill>
    <fill>
      <patternFill patternType="solid">
        <fgColor theme="0" tint="-4.9989318521683403E-2"/>
        <bgColor indexed="64"/>
      </patternFill>
    </fill>
    <fill>
      <patternFill patternType="solid">
        <fgColor rgb="FFEFF7FF"/>
        <bgColor indexed="64"/>
      </patternFill>
    </fill>
    <fill>
      <patternFill patternType="solid">
        <fgColor rgb="FFD9ECFF"/>
        <bgColor indexed="64"/>
      </patternFill>
    </fill>
    <fill>
      <patternFill patternType="solid">
        <fgColor rgb="FF99CCFF"/>
        <bgColor indexed="64"/>
      </patternFill>
    </fill>
    <fill>
      <patternFill patternType="solid">
        <fgColor rgb="FFF4F8EC"/>
        <bgColor indexed="64"/>
      </patternFill>
    </fill>
    <fill>
      <patternFill patternType="solid">
        <fgColor rgb="FF0D8BD9"/>
        <bgColor indexed="64"/>
      </patternFill>
    </fill>
    <fill>
      <patternFill patternType="solid">
        <fgColor rgb="FF039B07"/>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s>
  <borders count="6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theme="1" tint="0.499984740745262"/>
      </right>
      <top/>
      <bottom style="medium">
        <color indexed="64"/>
      </bottom>
      <diagonal/>
    </border>
    <border>
      <left style="medium">
        <color indexed="64"/>
      </left>
      <right style="medium">
        <color theme="1" tint="0.499984740745262"/>
      </right>
      <top/>
      <bottom/>
      <diagonal/>
    </border>
    <border>
      <left style="medium">
        <color indexed="64"/>
      </left>
      <right style="medium">
        <color theme="1" tint="0.499984740745262"/>
      </right>
      <top style="medium">
        <color indexed="64"/>
      </top>
      <bottom/>
      <diagonal/>
    </border>
    <border>
      <left/>
      <right style="medium">
        <color theme="1" tint="0.499984740745262"/>
      </right>
      <top style="medium">
        <color indexed="64"/>
      </top>
      <bottom/>
      <diagonal/>
    </border>
    <border>
      <left/>
      <right style="medium">
        <color theme="1" tint="0.499984740745262"/>
      </right>
      <top/>
      <bottom/>
      <diagonal/>
    </border>
    <border>
      <left/>
      <right style="medium">
        <color theme="1" tint="0.499984740745262"/>
      </right>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indexed="64"/>
      </bottom>
      <diagonal/>
    </border>
    <border>
      <left style="medium">
        <color theme="1" tint="0.499984740745262"/>
      </left>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style="medium">
        <color indexed="64"/>
      </bottom>
      <diagonal/>
    </border>
    <border>
      <left style="medium">
        <color theme="1" tint="0.499984740745262"/>
      </left>
      <right style="medium">
        <color theme="1" tint="0.499984740745262"/>
      </right>
      <top/>
      <bottom style="medium">
        <color theme="0" tint="-0.499984740745262"/>
      </bottom>
      <diagonal/>
    </border>
    <border>
      <left/>
      <right style="medium">
        <color indexed="64"/>
      </right>
      <top/>
      <bottom style="medium">
        <color theme="0" tint="-0.499984740745262"/>
      </bottom>
      <diagonal/>
    </border>
    <border>
      <left style="medium">
        <color indexed="64"/>
      </left>
      <right style="medium">
        <color theme="1" tint="0.499984740745262"/>
      </right>
      <top/>
      <bottom style="medium">
        <color theme="0" tint="-0.499984740745262"/>
      </bottom>
      <diagonal/>
    </border>
    <border>
      <left/>
      <right/>
      <top/>
      <bottom style="medium">
        <color theme="0" tint="-0.499984740745262"/>
      </bottom>
      <diagonal/>
    </border>
    <border>
      <left/>
      <right style="medium">
        <color theme="1" tint="0.499984740745262"/>
      </right>
      <top/>
      <bottom style="medium">
        <color theme="0" tint="-0.499984740745262"/>
      </bottom>
      <diagonal/>
    </border>
    <border>
      <left style="medium">
        <color indexed="64"/>
      </left>
      <right style="medium">
        <color indexed="64"/>
      </right>
      <top/>
      <bottom/>
      <diagonal/>
    </border>
    <border>
      <left style="medium">
        <color indexed="64"/>
      </left>
      <right style="medium">
        <color indexed="64"/>
      </right>
      <top/>
      <bottom style="medium">
        <color theme="0" tint="-0.4999847407452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theme="0" tint="-0.499984740745262"/>
      </top>
      <bottom style="medium">
        <color indexed="64"/>
      </bottom>
      <diagonal/>
    </border>
    <border>
      <left/>
      <right/>
      <top style="medium">
        <color theme="0" tint="-0.499984740745262"/>
      </top>
      <bottom style="medium">
        <color indexed="64"/>
      </bottom>
      <diagonal/>
    </border>
    <border>
      <left style="medium">
        <color indexed="64"/>
      </left>
      <right style="thin">
        <color theme="0" tint="-0.249977111117893"/>
      </right>
      <top style="medium">
        <color indexed="64"/>
      </top>
      <bottom/>
      <diagonal/>
    </border>
    <border>
      <left style="medium">
        <color indexed="64"/>
      </left>
      <right style="thin">
        <color theme="0" tint="-0.249977111117893"/>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style="thin">
        <color theme="0" tint="-0.249977111117893"/>
      </right>
      <top/>
      <bottom/>
      <diagonal/>
    </border>
    <border>
      <left style="medium">
        <color indexed="64"/>
      </left>
      <right style="thin">
        <color theme="0" tint="-0.249977111117893"/>
      </right>
      <top style="thin">
        <color theme="0" tint="-0.249977111117893"/>
      </top>
      <bottom/>
      <diagonal/>
    </border>
    <border>
      <left/>
      <right style="medium">
        <color indexed="64"/>
      </right>
      <top style="thin">
        <color theme="0" tint="-0.249977111117893"/>
      </top>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bottom style="medium">
        <color indexed="64"/>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indexed="64"/>
      </right>
      <top/>
      <bottom style="medium">
        <color theme="1" tint="0.499984740745262"/>
      </bottom>
      <diagonal/>
    </border>
    <border>
      <left style="medium">
        <color indexed="64"/>
      </left>
      <right style="medium">
        <color indexed="64"/>
      </right>
      <top style="thin">
        <color indexed="64"/>
      </top>
      <bottom style="medium">
        <color theme="0" tint="-0.499984740745262"/>
      </bottom>
      <diagonal/>
    </border>
  </borders>
  <cellStyleXfs count="2">
    <xf numFmtId="0" fontId="0" fillId="0" borderId="0"/>
    <xf numFmtId="0" fontId="15" fillId="0" borderId="0" applyNumberFormat="0" applyFill="0" applyBorder="0" applyAlignment="0" applyProtection="0"/>
  </cellStyleXfs>
  <cellXfs count="273">
    <xf numFmtId="0" fontId="0" fillId="0" borderId="0" xfId="0"/>
    <xf numFmtId="0" fontId="1" fillId="12" borderId="0" xfId="0" applyFont="1" applyFill="1"/>
    <xf numFmtId="0" fontId="1" fillId="12" borderId="0" xfId="0" applyFont="1" applyFill="1" applyAlignment="1">
      <alignment horizontal="center"/>
    </xf>
    <xf numFmtId="0" fontId="1" fillId="0" borderId="0" xfId="0" applyFont="1"/>
    <xf numFmtId="0" fontId="3" fillId="12" borderId="0" xfId="0" applyFont="1" applyFill="1"/>
    <xf numFmtId="0" fontId="1" fillId="12" borderId="4" xfId="0" applyFont="1" applyFill="1" applyBorder="1"/>
    <xf numFmtId="0" fontId="1" fillId="12" borderId="4" xfId="0" applyFont="1" applyFill="1" applyBorder="1" applyAlignment="1">
      <alignment horizontal="center"/>
    </xf>
    <xf numFmtId="0" fontId="1" fillId="12" borderId="8" xfId="0" applyFont="1" applyFill="1" applyBorder="1"/>
    <xf numFmtId="0" fontId="1" fillId="12" borderId="34" xfId="0" applyFont="1" applyFill="1" applyBorder="1"/>
    <xf numFmtId="0" fontId="1" fillId="12" borderId="10" xfId="0" applyFont="1" applyFill="1" applyBorder="1"/>
    <xf numFmtId="0" fontId="1" fillId="12" borderId="9" xfId="0" applyFont="1" applyFill="1" applyBorder="1"/>
    <xf numFmtId="1" fontId="1" fillId="2" borderId="36" xfId="0" applyNumberFormat="1" applyFont="1" applyFill="1" applyBorder="1" applyAlignment="1">
      <alignment horizontal="center"/>
    </xf>
    <xf numFmtId="1" fontId="1" fillId="2" borderId="38" xfId="0" applyNumberFormat="1" applyFont="1" applyFill="1" applyBorder="1" applyAlignment="1">
      <alignment horizontal="center"/>
    </xf>
    <xf numFmtId="1" fontId="1" fillId="2" borderId="43" xfId="0" applyNumberFormat="1" applyFont="1" applyFill="1" applyBorder="1" applyAlignment="1">
      <alignment horizontal="center"/>
    </xf>
    <xf numFmtId="1" fontId="1" fillId="6" borderId="0" xfId="0" applyNumberFormat="1" applyFont="1" applyFill="1"/>
    <xf numFmtId="1" fontId="1" fillId="6" borderId="8" xfId="0" applyNumberFormat="1" applyFont="1" applyFill="1" applyBorder="1" applyAlignment="1">
      <alignment horizontal="center"/>
    </xf>
    <xf numFmtId="1" fontId="1" fillId="6" borderId="4" xfId="0" applyNumberFormat="1" applyFont="1" applyFill="1" applyBorder="1"/>
    <xf numFmtId="1" fontId="1" fillId="6" borderId="9" xfId="0" applyNumberFormat="1" applyFont="1" applyFill="1" applyBorder="1" applyAlignment="1">
      <alignment horizontal="center"/>
    </xf>
    <xf numFmtId="1" fontId="1" fillId="6" borderId="41" xfId="0" applyNumberFormat="1" applyFont="1" applyFill="1" applyBorder="1" applyAlignment="1">
      <alignment horizontal="center"/>
    </xf>
    <xf numFmtId="0" fontId="1" fillId="6" borderId="4" xfId="0" applyFont="1" applyFill="1" applyBorder="1"/>
    <xf numFmtId="1" fontId="1" fillId="6" borderId="6" xfId="0" applyNumberFormat="1" applyFont="1" applyFill="1" applyBorder="1"/>
    <xf numFmtId="1" fontId="1" fillId="6" borderId="7" xfId="0" applyNumberFormat="1" applyFont="1" applyFill="1" applyBorder="1" applyAlignment="1">
      <alignment horizontal="center"/>
    </xf>
    <xf numFmtId="1" fontId="1" fillId="6" borderId="42" xfId="0" applyNumberFormat="1" applyFont="1" applyFill="1" applyBorder="1"/>
    <xf numFmtId="1" fontId="1" fillId="2" borderId="34" xfId="0" applyNumberFormat="1" applyFont="1" applyFill="1" applyBorder="1" applyAlignment="1">
      <alignment horizontal="center"/>
    </xf>
    <xf numFmtId="1" fontId="1" fillId="2" borderId="35" xfId="0" applyNumberFormat="1" applyFont="1" applyFill="1" applyBorder="1" applyAlignment="1">
      <alignment horizontal="center"/>
    </xf>
    <xf numFmtId="1" fontId="1" fillId="3" borderId="47" xfId="0" applyNumberFormat="1" applyFont="1" applyFill="1" applyBorder="1"/>
    <xf numFmtId="1" fontId="1" fillId="3" borderId="46" xfId="0" applyNumberFormat="1" applyFont="1" applyFill="1" applyBorder="1" applyAlignment="1">
      <alignment horizontal="center"/>
    </xf>
    <xf numFmtId="1" fontId="1" fillId="3" borderId="6" xfId="0" applyNumberFormat="1" applyFont="1" applyFill="1" applyBorder="1"/>
    <xf numFmtId="1" fontId="1" fillId="3" borderId="7" xfId="0" applyNumberFormat="1" applyFont="1" applyFill="1" applyBorder="1" applyAlignment="1">
      <alignment horizontal="center"/>
    </xf>
    <xf numFmtId="1" fontId="1" fillId="3" borderId="4" xfId="0" applyNumberFormat="1" applyFont="1" applyFill="1" applyBorder="1"/>
    <xf numFmtId="1" fontId="1" fillId="3" borderId="9" xfId="0" applyNumberFormat="1" applyFont="1" applyFill="1" applyBorder="1" applyAlignment="1">
      <alignment horizontal="center"/>
    </xf>
    <xf numFmtId="1" fontId="1" fillId="2" borderId="14" xfId="0" applyNumberFormat="1" applyFont="1" applyFill="1" applyBorder="1" applyAlignment="1">
      <alignment horizontal="center"/>
    </xf>
    <xf numFmtId="0" fontId="1" fillId="12" borderId="6" xfId="0" applyFont="1" applyFill="1" applyBorder="1" applyAlignment="1">
      <alignment horizontal="center"/>
    </xf>
    <xf numFmtId="0" fontId="1" fillId="12" borderId="6" xfId="0" applyFont="1" applyFill="1" applyBorder="1"/>
    <xf numFmtId="0" fontId="8" fillId="11" borderId="12" xfId="0" applyFont="1" applyFill="1" applyBorder="1"/>
    <xf numFmtId="0" fontId="1" fillId="11" borderId="6" xfId="0" applyFont="1" applyFill="1" applyBorder="1"/>
    <xf numFmtId="0" fontId="1" fillId="11" borderId="6" xfId="0" applyFont="1" applyFill="1" applyBorder="1" applyAlignment="1">
      <alignment horizontal="center"/>
    </xf>
    <xf numFmtId="0" fontId="4" fillId="11" borderId="6" xfId="0" applyFont="1" applyFill="1" applyBorder="1" applyAlignment="1">
      <alignment horizontal="center"/>
    </xf>
    <xf numFmtId="0" fontId="1" fillId="11" borderId="7" xfId="0" applyFont="1" applyFill="1" applyBorder="1"/>
    <xf numFmtId="0" fontId="1" fillId="11" borderId="10" xfId="0" applyFont="1" applyFill="1" applyBorder="1"/>
    <xf numFmtId="0" fontId="1" fillId="11" borderId="0" xfId="0" applyFont="1" applyFill="1"/>
    <xf numFmtId="0" fontId="1" fillId="11" borderId="0" xfId="0" applyFont="1" applyFill="1" applyAlignment="1">
      <alignment horizontal="center"/>
    </xf>
    <xf numFmtId="0" fontId="4" fillId="11" borderId="0" xfId="0" applyFont="1" applyFill="1" applyAlignment="1">
      <alignment horizontal="center"/>
    </xf>
    <xf numFmtId="0" fontId="1" fillId="11" borderId="8" xfId="0" applyFont="1" applyFill="1" applyBorder="1"/>
    <xf numFmtId="0" fontId="1" fillId="11" borderId="4" xfId="0" applyFont="1" applyFill="1" applyBorder="1"/>
    <xf numFmtId="0" fontId="1" fillId="11" borderId="9" xfId="0" applyFont="1" applyFill="1" applyBorder="1"/>
    <xf numFmtId="0" fontId="4" fillId="11" borderId="34" xfId="0" applyFont="1" applyFill="1" applyBorder="1" applyAlignment="1">
      <alignment horizontal="center"/>
    </xf>
    <xf numFmtId="2" fontId="1" fillId="11" borderId="8" xfId="0" applyNumberFormat="1" applyFont="1" applyFill="1" applyBorder="1"/>
    <xf numFmtId="0" fontId="1" fillId="11" borderId="4" xfId="0" applyFont="1" applyFill="1" applyBorder="1" applyAlignment="1">
      <alignment horizontal="center"/>
    </xf>
    <xf numFmtId="0" fontId="4" fillId="11" borderId="4" xfId="0" applyFont="1" applyFill="1" applyBorder="1" applyAlignment="1">
      <alignment horizontal="center"/>
    </xf>
    <xf numFmtId="2" fontId="12" fillId="2" borderId="36" xfId="0" applyNumberFormat="1" applyFont="1" applyFill="1" applyBorder="1" applyAlignment="1">
      <alignment horizontal="center"/>
    </xf>
    <xf numFmtId="2" fontId="1" fillId="2" borderId="38" xfId="0" applyNumberFormat="1" applyFont="1" applyFill="1" applyBorder="1" applyAlignment="1">
      <alignment horizontal="center"/>
    </xf>
    <xf numFmtId="2" fontId="1" fillId="2" borderId="37" xfId="0" applyNumberFormat="1" applyFont="1" applyFill="1" applyBorder="1" applyAlignment="1">
      <alignment horizontal="center"/>
    </xf>
    <xf numFmtId="1" fontId="1" fillId="2" borderId="39" xfId="0" applyNumberFormat="1" applyFont="1" applyFill="1" applyBorder="1" applyAlignment="1">
      <alignment horizontal="center"/>
    </xf>
    <xf numFmtId="1" fontId="1" fillId="2" borderId="40" xfId="0" applyNumberFormat="1" applyFont="1" applyFill="1" applyBorder="1" applyAlignment="1">
      <alignment horizontal="center"/>
    </xf>
    <xf numFmtId="1" fontId="1" fillId="2" borderId="44" xfId="0" applyNumberFormat="1" applyFont="1" applyFill="1" applyBorder="1" applyAlignment="1">
      <alignment horizontal="center"/>
    </xf>
    <xf numFmtId="1" fontId="1" fillId="2" borderId="3" xfId="0" applyNumberFormat="1" applyFont="1" applyFill="1" applyBorder="1" applyAlignment="1">
      <alignment horizontal="center"/>
    </xf>
    <xf numFmtId="1" fontId="1" fillId="2" borderId="11" xfId="0" applyNumberFormat="1" applyFont="1" applyFill="1" applyBorder="1" applyAlignment="1">
      <alignment horizontal="center"/>
    </xf>
    <xf numFmtId="1" fontId="1" fillId="2" borderId="38" xfId="0" applyNumberFormat="1" applyFont="1" applyFill="1" applyBorder="1" applyAlignment="1" applyProtection="1">
      <alignment horizontal="center"/>
      <protection locked="0"/>
    </xf>
    <xf numFmtId="1" fontId="1" fillId="2" borderId="14" xfId="0" applyNumberFormat="1" applyFont="1" applyFill="1" applyBorder="1" applyAlignment="1" applyProtection="1">
      <alignment horizontal="center"/>
      <protection locked="0"/>
    </xf>
    <xf numFmtId="1" fontId="1" fillId="2" borderId="36" xfId="0" applyNumberFormat="1" applyFont="1" applyFill="1" applyBorder="1" applyAlignment="1" applyProtection="1">
      <alignment horizontal="center"/>
      <protection locked="0"/>
    </xf>
    <xf numFmtId="1" fontId="1" fillId="2" borderId="43" xfId="0" applyNumberFormat="1" applyFont="1" applyFill="1" applyBorder="1" applyAlignment="1" applyProtection="1">
      <alignment horizontal="center"/>
      <protection locked="0"/>
    </xf>
    <xf numFmtId="1" fontId="1" fillId="2" borderId="34" xfId="0" applyNumberFormat="1" applyFont="1" applyFill="1" applyBorder="1" applyAlignment="1" applyProtection="1">
      <alignment horizontal="center"/>
      <protection locked="0"/>
    </xf>
    <xf numFmtId="1" fontId="1" fillId="2" borderId="37" xfId="0" applyNumberFormat="1" applyFont="1" applyFill="1" applyBorder="1" applyAlignment="1" applyProtection="1">
      <alignment horizontal="center"/>
      <protection locked="0"/>
    </xf>
    <xf numFmtId="1" fontId="1" fillId="2" borderId="35" xfId="0" applyNumberFormat="1" applyFont="1" applyFill="1" applyBorder="1" applyAlignment="1" applyProtection="1">
      <alignment horizontal="center"/>
      <protection locked="0"/>
    </xf>
    <xf numFmtId="1" fontId="1" fillId="2" borderId="5" xfId="0" applyNumberFormat="1" applyFont="1" applyFill="1" applyBorder="1" applyAlignment="1" applyProtection="1">
      <alignment horizontal="center"/>
      <protection locked="0"/>
    </xf>
    <xf numFmtId="1" fontId="1" fillId="2" borderId="40" xfId="0" applyNumberFormat="1" applyFont="1" applyFill="1" applyBorder="1" applyAlignment="1" applyProtection="1">
      <alignment horizontal="center"/>
      <protection locked="0"/>
    </xf>
    <xf numFmtId="1" fontId="1" fillId="2" borderId="44" xfId="0" applyNumberFormat="1" applyFont="1" applyFill="1" applyBorder="1" applyAlignment="1" applyProtection="1">
      <alignment horizontal="center"/>
      <protection locked="0"/>
    </xf>
    <xf numFmtId="1" fontId="1" fillId="2" borderId="45" xfId="0" applyNumberFormat="1"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13" borderId="8" xfId="0" applyFont="1" applyFill="1" applyBorder="1" applyAlignment="1">
      <alignment horizontal="center" vertical="center"/>
    </xf>
    <xf numFmtId="0" fontId="4" fillId="12" borderId="0" xfId="0" applyFont="1" applyFill="1" applyAlignment="1">
      <alignment vertical="center"/>
    </xf>
    <xf numFmtId="0" fontId="0" fillId="10" borderId="0" xfId="0" applyFill="1"/>
    <xf numFmtId="0" fontId="1" fillId="12" borderId="0" xfId="0" applyFont="1" applyFill="1" applyAlignment="1">
      <alignment horizontal="left" vertical="top"/>
    </xf>
    <xf numFmtId="0" fontId="1" fillId="10" borderId="9" xfId="0" applyFont="1" applyFill="1" applyBorder="1" applyAlignment="1">
      <alignment horizontal="left" vertical="top"/>
    </xf>
    <xf numFmtId="0" fontId="1" fillId="10" borderId="11" xfId="0" applyFont="1" applyFill="1" applyBorder="1" applyAlignment="1">
      <alignment horizontal="left" vertical="top"/>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7" xfId="0" applyFont="1" applyFill="1" applyBorder="1" applyAlignment="1">
      <alignment horizontal="left" vertical="top" wrapText="1"/>
    </xf>
    <xf numFmtId="49" fontId="0" fillId="10" borderId="0" xfId="0" applyNumberFormat="1" applyFill="1"/>
    <xf numFmtId="0" fontId="1" fillId="3" borderId="48" xfId="0" applyFont="1" applyFill="1" applyBorder="1" applyAlignment="1">
      <alignment horizontal="left" vertical="top"/>
    </xf>
    <xf numFmtId="0" fontId="1" fillId="3" borderId="49" xfId="0" applyFont="1" applyFill="1" applyBorder="1" applyAlignment="1">
      <alignment horizontal="left" vertical="top"/>
    </xf>
    <xf numFmtId="0" fontId="1" fillId="3" borderId="50" xfId="0" applyFont="1" applyFill="1" applyBorder="1" applyAlignment="1">
      <alignment horizontal="left" vertical="top" wrapText="1"/>
    </xf>
    <xf numFmtId="0" fontId="1" fillId="3" borderId="51" xfId="0" applyFont="1" applyFill="1" applyBorder="1" applyAlignment="1">
      <alignment horizontal="left" vertical="top"/>
    </xf>
    <xf numFmtId="0" fontId="1" fillId="3" borderId="50" xfId="0" applyFont="1" applyFill="1" applyBorder="1" applyAlignment="1">
      <alignment horizontal="left" vertical="top"/>
    </xf>
    <xf numFmtId="0" fontId="1" fillId="3" borderId="52" xfId="0" applyFont="1" applyFill="1" applyBorder="1" applyAlignment="1">
      <alignment horizontal="left" vertical="top"/>
    </xf>
    <xf numFmtId="0" fontId="1" fillId="3" borderId="53" xfId="0" applyFont="1" applyFill="1" applyBorder="1" applyAlignment="1">
      <alignment horizontal="left" vertical="top"/>
    </xf>
    <xf numFmtId="0" fontId="1" fillId="3" borderId="54" xfId="0" applyFont="1" applyFill="1" applyBorder="1" applyAlignment="1">
      <alignment horizontal="left" vertical="top"/>
    </xf>
    <xf numFmtId="0" fontId="1" fillId="3" borderId="55" xfId="0" applyFont="1" applyFill="1" applyBorder="1" applyAlignment="1">
      <alignment horizontal="left" vertical="top"/>
    </xf>
    <xf numFmtId="0" fontId="4" fillId="3" borderId="56" xfId="0" applyFont="1" applyFill="1" applyBorder="1" applyAlignment="1">
      <alignment horizontal="left" vertical="top"/>
    </xf>
    <xf numFmtId="0" fontId="1" fillId="3" borderId="57" xfId="0" applyFont="1" applyFill="1" applyBorder="1" applyAlignment="1">
      <alignment horizontal="left" vertical="top"/>
    </xf>
    <xf numFmtId="0" fontId="1" fillId="3" borderId="58" xfId="0" applyFont="1" applyFill="1" applyBorder="1" applyAlignment="1">
      <alignment horizontal="left" vertical="top"/>
    </xf>
    <xf numFmtId="0" fontId="1" fillId="3" borderId="59" xfId="0" applyFont="1" applyFill="1" applyBorder="1" applyAlignment="1">
      <alignment horizontal="left" vertical="top" wrapText="1"/>
    </xf>
    <xf numFmtId="0" fontId="1" fillId="3" borderId="59" xfId="0" applyFont="1" applyFill="1" applyBorder="1" applyAlignment="1">
      <alignment horizontal="left" vertical="top"/>
    </xf>
    <xf numFmtId="0" fontId="4" fillId="3" borderId="58" xfId="0" applyFont="1" applyFill="1" applyBorder="1" applyAlignment="1">
      <alignment horizontal="left" vertical="top"/>
    </xf>
    <xf numFmtId="0" fontId="1" fillId="3" borderId="60" xfId="0" applyFont="1" applyFill="1" applyBorder="1" applyAlignment="1">
      <alignment horizontal="left" vertical="top"/>
    </xf>
    <xf numFmtId="0" fontId="1" fillId="3" borderId="61" xfId="0" applyFont="1" applyFill="1" applyBorder="1" applyAlignment="1">
      <alignment horizontal="left" vertical="top" wrapText="1"/>
    </xf>
    <xf numFmtId="0" fontId="1" fillId="10" borderId="56" xfId="0" applyFont="1" applyFill="1" applyBorder="1" applyAlignment="1">
      <alignment horizontal="left" vertical="top"/>
    </xf>
    <xf numFmtId="0" fontId="1" fillId="10" borderId="57" xfId="0" applyFont="1" applyFill="1" applyBorder="1" applyAlignment="1">
      <alignment horizontal="left" vertical="top"/>
    </xf>
    <xf numFmtId="0" fontId="1" fillId="10" borderId="58" xfId="0" applyFont="1" applyFill="1" applyBorder="1" applyAlignment="1">
      <alignment horizontal="left" vertical="top"/>
    </xf>
    <xf numFmtId="0" fontId="1" fillId="10" borderId="59" xfId="0" applyFont="1" applyFill="1" applyBorder="1" applyAlignment="1">
      <alignment horizontal="left" vertical="top"/>
    </xf>
    <xf numFmtId="0" fontId="1" fillId="10" borderId="60" xfId="0" applyFont="1" applyFill="1" applyBorder="1" applyAlignment="1">
      <alignment horizontal="left" vertical="top"/>
    </xf>
    <xf numFmtId="0" fontId="1" fillId="10" borderId="61" xfId="0" applyFont="1" applyFill="1" applyBorder="1" applyAlignment="1">
      <alignment horizontal="left" vertical="top"/>
    </xf>
    <xf numFmtId="0" fontId="4" fillId="10" borderId="56" xfId="0" applyFont="1" applyFill="1" applyBorder="1"/>
    <xf numFmtId="0" fontId="4" fillId="10" borderId="57" xfId="0" applyFont="1" applyFill="1" applyBorder="1"/>
    <xf numFmtId="0" fontId="1" fillId="10" borderId="59" xfId="0" applyFont="1" applyFill="1" applyBorder="1" applyAlignment="1">
      <alignment horizontal="left" vertical="top" wrapText="1"/>
    </xf>
    <xf numFmtId="0" fontId="4" fillId="10" borderId="58" xfId="0" applyFont="1" applyFill="1" applyBorder="1" applyAlignment="1">
      <alignment horizontal="left" vertical="top"/>
    </xf>
    <xf numFmtId="164" fontId="1" fillId="14" borderId="0" xfId="0" applyNumberFormat="1" applyFont="1" applyFill="1" applyAlignment="1">
      <alignment horizontal="center"/>
    </xf>
    <xf numFmtId="164" fontId="1" fillId="14" borderId="14" xfId="0" applyNumberFormat="1" applyFont="1" applyFill="1" applyBorder="1" applyAlignment="1">
      <alignment horizontal="center"/>
    </xf>
    <xf numFmtId="164" fontId="4" fillId="14" borderId="18" xfId="0" applyNumberFormat="1" applyFont="1" applyFill="1" applyBorder="1" applyAlignment="1">
      <alignment horizontal="center"/>
    </xf>
    <xf numFmtId="0" fontId="13" fillId="14" borderId="22" xfId="0" applyFont="1" applyFill="1" applyBorder="1" applyAlignment="1">
      <alignment horizontal="center"/>
    </xf>
    <xf numFmtId="0" fontId="6" fillId="14" borderId="22" xfId="0" applyFont="1" applyFill="1" applyBorder="1" applyAlignment="1">
      <alignment horizontal="center"/>
    </xf>
    <xf numFmtId="0" fontId="7" fillId="14" borderId="7" xfId="0" applyFont="1" applyFill="1" applyBorder="1" applyAlignment="1">
      <alignment horizontal="center"/>
    </xf>
    <xf numFmtId="164" fontId="4" fillId="14" borderId="19" xfId="0" applyNumberFormat="1" applyFont="1" applyFill="1" applyBorder="1" applyAlignment="1">
      <alignment horizontal="center"/>
    </xf>
    <xf numFmtId="0" fontId="13" fillId="14" borderId="21" xfId="0" applyFont="1" applyFill="1" applyBorder="1" applyAlignment="1">
      <alignment horizontal="center"/>
    </xf>
    <xf numFmtId="0" fontId="6" fillId="14" borderId="21" xfId="0" applyFont="1" applyFill="1" applyBorder="1" applyAlignment="1">
      <alignment horizontal="center"/>
    </xf>
    <xf numFmtId="0" fontId="7" fillId="14" borderId="8" xfId="0" applyFont="1" applyFill="1" applyBorder="1" applyAlignment="1">
      <alignment horizontal="center"/>
    </xf>
    <xf numFmtId="0" fontId="13" fillId="14" borderId="29" xfId="0" applyFont="1" applyFill="1" applyBorder="1" applyAlignment="1">
      <alignment horizontal="center"/>
    </xf>
    <xf numFmtId="0" fontId="6" fillId="14" borderId="29" xfId="0" applyFont="1" applyFill="1" applyBorder="1" applyAlignment="1">
      <alignment horizontal="center"/>
    </xf>
    <xf numFmtId="0" fontId="7" fillId="14" borderId="30" xfId="0" applyFont="1" applyFill="1" applyBorder="1" applyAlignment="1">
      <alignment horizontal="center"/>
    </xf>
    <xf numFmtId="164" fontId="4" fillId="14" borderId="23" xfId="0" applyNumberFormat="1" applyFont="1" applyFill="1" applyBorder="1" applyAlignment="1">
      <alignment horizontal="center"/>
    </xf>
    <xf numFmtId="0" fontId="13" fillId="14" borderId="19" xfId="0" applyFont="1" applyFill="1" applyBorder="1" applyAlignment="1">
      <alignment horizontal="center"/>
    </xf>
    <xf numFmtId="0" fontId="6" fillId="14" borderId="19" xfId="0" applyFont="1" applyFill="1" applyBorder="1" applyAlignment="1">
      <alignment horizontal="center"/>
    </xf>
    <xf numFmtId="164" fontId="4" fillId="14" borderId="20" xfId="0" applyNumberFormat="1" applyFont="1" applyFill="1" applyBorder="1" applyAlignment="1">
      <alignment horizontal="center"/>
    </xf>
    <xf numFmtId="0" fontId="13" fillId="14" borderId="20" xfId="0" applyFont="1" applyFill="1" applyBorder="1" applyAlignment="1">
      <alignment horizontal="center"/>
    </xf>
    <xf numFmtId="0" fontId="6" fillId="14" borderId="24" xfId="0" applyFont="1" applyFill="1" applyBorder="1" applyAlignment="1">
      <alignment horizontal="center"/>
    </xf>
    <xf numFmtId="0" fontId="7" fillId="14" borderId="9" xfId="0" applyFont="1" applyFill="1" applyBorder="1" applyAlignment="1">
      <alignment horizontal="center"/>
    </xf>
    <xf numFmtId="0" fontId="13" fillId="14" borderId="0" xfId="0" applyFont="1" applyFill="1" applyAlignment="1">
      <alignment horizontal="center"/>
    </xf>
    <xf numFmtId="164" fontId="4" fillId="14" borderId="33" xfId="0" applyNumberFormat="1" applyFont="1" applyFill="1" applyBorder="1" applyAlignment="1">
      <alignment horizontal="center"/>
    </xf>
    <xf numFmtId="0" fontId="13" fillId="14" borderId="32" xfId="0" applyFont="1" applyFill="1" applyBorder="1" applyAlignment="1">
      <alignment horizontal="center"/>
    </xf>
    <xf numFmtId="0" fontId="13" fillId="14" borderId="4" xfId="0" applyFont="1" applyFill="1" applyBorder="1" applyAlignment="1">
      <alignment horizontal="center"/>
    </xf>
    <xf numFmtId="1" fontId="1" fillId="2" borderId="45" xfId="0" applyNumberFormat="1" applyFont="1" applyFill="1" applyBorder="1" applyAlignment="1" applyProtection="1">
      <alignment horizontal="center" vertical="top"/>
      <protection locked="0"/>
    </xf>
    <xf numFmtId="164" fontId="1" fillId="14" borderId="35" xfId="0" applyNumberFormat="1" applyFont="1" applyFill="1" applyBorder="1" applyAlignment="1">
      <alignment horizontal="center"/>
    </xf>
    <xf numFmtId="2" fontId="1" fillId="2" borderId="65" xfId="0" applyNumberFormat="1" applyFont="1" applyFill="1" applyBorder="1" applyAlignment="1">
      <alignment horizontal="center"/>
    </xf>
    <xf numFmtId="1" fontId="1" fillId="2" borderId="65" xfId="0" applyNumberFormat="1" applyFont="1" applyFill="1" applyBorder="1" applyAlignment="1" applyProtection="1">
      <alignment horizontal="center"/>
      <protection locked="0"/>
    </xf>
    <xf numFmtId="0" fontId="0" fillId="10" borderId="0" xfId="0" applyFill="1" applyAlignment="1">
      <alignment vertical="top" wrapText="1"/>
    </xf>
    <xf numFmtId="0" fontId="0" fillId="10" borderId="0" xfId="0" applyFill="1" applyAlignment="1">
      <alignment vertical="top"/>
    </xf>
    <xf numFmtId="0" fontId="19" fillId="10" borderId="0" xfId="0" applyFont="1" applyFill="1" applyAlignment="1">
      <alignment vertical="top" wrapText="1"/>
    </xf>
    <xf numFmtId="0" fontId="19" fillId="10" borderId="0" xfId="0" applyFont="1" applyFill="1" applyAlignment="1">
      <alignment vertical="top"/>
    </xf>
    <xf numFmtId="0" fontId="19" fillId="10" borderId="0" xfId="0" applyFont="1" applyFill="1"/>
    <xf numFmtId="0" fontId="1" fillId="0" borderId="0" xfId="0" applyFont="1" applyAlignment="1">
      <alignment vertical="center" wrapText="1"/>
    </xf>
    <xf numFmtId="0" fontId="1" fillId="12" borderId="0" xfId="0" applyFont="1" applyFill="1" applyProtection="1">
      <protection locked="0"/>
    </xf>
    <xf numFmtId="0" fontId="0" fillId="12" borderId="0" xfId="0" applyFill="1"/>
    <xf numFmtId="0" fontId="21" fillId="12" borderId="0" xfId="0" applyFont="1" applyFill="1" applyAlignment="1">
      <alignment horizontal="left" vertical="top"/>
    </xf>
    <xf numFmtId="14" fontId="22" fillId="12" borderId="0" xfId="0" applyNumberFormat="1" applyFont="1" applyFill="1"/>
    <xf numFmtId="1" fontId="1" fillId="2" borderId="39" xfId="0" applyNumberFormat="1" applyFont="1" applyFill="1" applyBorder="1" applyAlignment="1" applyProtection="1">
      <alignment horizontal="center"/>
      <protection locked="0"/>
    </xf>
    <xf numFmtId="0" fontId="20" fillId="10" borderId="0" xfId="1" applyFont="1" applyFill="1" applyAlignment="1">
      <alignment horizontal="left" vertical="top"/>
    </xf>
    <xf numFmtId="0" fontId="19" fillId="10" borderId="0" xfId="0" applyFont="1" applyFill="1" applyAlignment="1">
      <alignment horizontal="left" vertical="top"/>
    </xf>
    <xf numFmtId="0" fontId="20" fillId="10" borderId="0" xfId="1" applyFont="1" applyFill="1" applyAlignment="1">
      <alignment horizontal="left" vertical="top" wrapText="1"/>
    </xf>
    <xf numFmtId="0" fontId="19" fillId="10" borderId="0" xfId="0" applyFont="1" applyFill="1" applyAlignment="1">
      <alignment horizontal="left" vertical="top" wrapText="1"/>
    </xf>
    <xf numFmtId="0" fontId="16" fillId="10" borderId="0" xfId="0" applyFont="1" applyFill="1"/>
    <xf numFmtId="0" fontId="5" fillId="10" borderId="0" xfId="0" applyFont="1" applyFill="1" applyAlignment="1">
      <alignment horizontal="left" vertical="top" wrapText="1"/>
    </xf>
    <xf numFmtId="0" fontId="17" fillId="3" borderId="25" xfId="0" applyFont="1" applyFill="1" applyBorder="1"/>
    <xf numFmtId="0" fontId="17" fillId="3" borderId="0" xfId="0" applyFont="1" applyFill="1"/>
    <xf numFmtId="0" fontId="17" fillId="3" borderId="8" xfId="0" applyFont="1" applyFill="1" applyBorder="1"/>
    <xf numFmtId="0" fontId="17" fillId="6" borderId="25" xfId="1" applyFont="1" applyFill="1" applyBorder="1"/>
    <xf numFmtId="0" fontId="17" fillId="6" borderId="0" xfId="0" applyFont="1" applyFill="1"/>
    <xf numFmtId="0" fontId="1" fillId="6" borderId="0" xfId="0" applyFont="1" applyFill="1"/>
    <xf numFmtId="0" fontId="17" fillId="6" borderId="0" xfId="1" applyFont="1" applyFill="1"/>
    <xf numFmtId="0" fontId="1" fillId="11" borderId="11" xfId="0" applyFont="1" applyFill="1" applyBorder="1" applyAlignment="1">
      <alignment horizontal="left" vertical="center" wrapText="1"/>
    </xf>
    <xf numFmtId="0" fontId="1" fillId="11" borderId="4"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11" borderId="12" xfId="0" applyFont="1" applyFill="1" applyBorder="1" applyAlignment="1">
      <alignment horizontal="left" wrapText="1"/>
    </xf>
    <xf numFmtId="0" fontId="1" fillId="11" borderId="6" xfId="0" applyFont="1" applyFill="1" applyBorder="1" applyAlignment="1">
      <alignment horizontal="left" wrapText="1"/>
    </xf>
    <xf numFmtId="0" fontId="1" fillId="11" borderId="7" xfId="0" applyFont="1" applyFill="1" applyBorder="1" applyAlignment="1">
      <alignment horizontal="left" wrapText="1"/>
    </xf>
    <xf numFmtId="0" fontId="1" fillId="6" borderId="25" xfId="0" applyFont="1" applyFill="1" applyBorder="1"/>
    <xf numFmtId="0" fontId="1" fillId="6" borderId="8" xfId="0" applyFont="1" applyFill="1" applyBorder="1"/>
    <xf numFmtId="0" fontId="17" fillId="6" borderId="25" xfId="0" applyFont="1" applyFill="1" applyBorder="1"/>
    <xf numFmtId="0" fontId="18" fillId="6" borderId="25" xfId="0" applyFont="1" applyFill="1" applyBorder="1"/>
    <xf numFmtId="0" fontId="18" fillId="6" borderId="0" xfId="0" applyFont="1" applyFill="1"/>
    <xf numFmtId="0" fontId="17" fillId="6" borderId="8" xfId="0" applyFont="1" applyFill="1" applyBorder="1"/>
    <xf numFmtId="0" fontId="4" fillId="12" borderId="7" xfId="0" applyFont="1" applyFill="1" applyBorder="1" applyAlignment="1">
      <alignment horizontal="center" vertical="center"/>
    </xf>
    <xf numFmtId="0" fontId="4" fillId="12" borderId="9"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14" xfId="0" applyFont="1" applyFill="1" applyBorder="1" applyAlignment="1">
      <alignment horizontal="center" vertical="center"/>
    </xf>
    <xf numFmtId="0" fontId="5" fillId="12" borderId="12" xfId="0" applyFont="1" applyFill="1" applyBorder="1" applyAlignment="1">
      <alignment horizontal="center" vertical="center" wrapText="1"/>
    </xf>
    <xf numFmtId="0" fontId="5" fillId="12" borderId="11" xfId="0" applyFont="1" applyFill="1" applyBorder="1" applyAlignment="1">
      <alignment horizontal="center" vertical="center"/>
    </xf>
    <xf numFmtId="0" fontId="2" fillId="12" borderId="0" xfId="0" applyFont="1" applyFill="1"/>
    <xf numFmtId="0" fontId="18" fillId="6" borderId="26" xfId="0" applyFont="1" applyFill="1" applyBorder="1"/>
    <xf numFmtId="0" fontId="18" fillId="6" borderId="27" xfId="0" applyFont="1" applyFill="1" applyBorder="1"/>
    <xf numFmtId="0" fontId="1" fillId="2" borderId="3" xfId="0" applyFont="1" applyFill="1" applyBorder="1" applyProtection="1">
      <protection locked="0"/>
    </xf>
    <xf numFmtId="0" fontId="1" fillId="2" borderId="2" xfId="0" applyFont="1" applyFill="1" applyBorder="1" applyProtection="1">
      <protection locked="0"/>
    </xf>
    <xf numFmtId="0" fontId="1" fillId="2" borderId="1" xfId="0" applyFont="1" applyFill="1" applyBorder="1" applyProtection="1">
      <protection locked="0"/>
    </xf>
    <xf numFmtId="1" fontId="1" fillId="2" borderId="3" xfId="0" applyNumberFormat="1" applyFont="1" applyFill="1" applyBorder="1" applyProtection="1">
      <protection locked="0"/>
    </xf>
    <xf numFmtId="1" fontId="1" fillId="2" borderId="2" xfId="0" applyNumberFormat="1" applyFont="1" applyFill="1" applyBorder="1" applyProtection="1">
      <protection locked="0"/>
    </xf>
    <xf numFmtId="1" fontId="1" fillId="2" borderId="1" xfId="0" applyNumberFormat="1" applyFont="1" applyFill="1" applyBorder="1" applyProtection="1">
      <protection locked="0"/>
    </xf>
    <xf numFmtId="0" fontId="4" fillId="4" borderId="1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9" borderId="12" xfId="0" applyFont="1" applyFill="1" applyBorder="1" applyAlignment="1">
      <alignment horizontal="center" vertical="center"/>
    </xf>
    <xf numFmtId="0" fontId="4" fillId="9" borderId="10"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1" fontId="1" fillId="14" borderId="3" xfId="0" applyNumberFormat="1" applyFont="1" applyFill="1" applyBorder="1"/>
    <xf numFmtId="1" fontId="1" fillId="14" borderId="2" xfId="0" applyNumberFormat="1" applyFont="1" applyFill="1" applyBorder="1"/>
    <xf numFmtId="1" fontId="1" fillId="14" borderId="1" xfId="0" applyNumberFormat="1" applyFont="1" applyFill="1" applyBorder="1"/>
    <xf numFmtId="0" fontId="7" fillId="11" borderId="11" xfId="0" applyFont="1" applyFill="1" applyBorder="1"/>
    <xf numFmtId="0" fontId="7" fillId="11" borderId="9" xfId="0" applyFont="1" applyFill="1" applyBorder="1"/>
    <xf numFmtId="0" fontId="4" fillId="10" borderId="17" xfId="0" applyFont="1" applyFill="1" applyBorder="1" applyAlignment="1">
      <alignment horizontal="center" vertical="center"/>
    </xf>
    <xf numFmtId="0" fontId="4" fillId="10" borderId="16" xfId="0" applyFont="1" applyFill="1" applyBorder="1" applyAlignment="1">
      <alignment horizontal="center" vertical="center"/>
    </xf>
    <xf numFmtId="0" fontId="4" fillId="10" borderId="31" xfId="0" applyFont="1" applyFill="1" applyBorder="1" applyAlignment="1">
      <alignment horizontal="center" vertical="center"/>
    </xf>
    <xf numFmtId="0" fontId="4" fillId="10" borderId="16" xfId="0" applyFont="1" applyFill="1" applyBorder="1" applyAlignment="1">
      <alignment horizontal="center" vertical="center" wrapText="1"/>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1" xfId="0" applyFont="1" applyFill="1" applyBorder="1" applyAlignment="1">
      <alignment horizontal="center" vertical="center"/>
    </xf>
    <xf numFmtId="0" fontId="17" fillId="6" borderId="62" xfId="1" applyFont="1" applyFill="1" applyBorder="1"/>
    <xf numFmtId="0" fontId="17" fillId="6" borderId="63" xfId="0" applyFont="1" applyFill="1" applyBorder="1"/>
    <xf numFmtId="0" fontId="17" fillId="6" borderId="64" xfId="0" applyFont="1" applyFill="1" applyBorder="1"/>
    <xf numFmtId="0" fontId="9" fillId="11" borderId="12" xfId="0" applyFont="1" applyFill="1" applyBorder="1"/>
    <xf numFmtId="0" fontId="9" fillId="11" borderId="7" xfId="0" applyFont="1" applyFill="1" applyBorder="1"/>
    <xf numFmtId="0" fontId="8" fillId="11" borderId="6" xfId="0" applyFont="1" applyFill="1" applyBorder="1" applyAlignment="1">
      <alignment vertical="center"/>
    </xf>
    <xf numFmtId="0" fontId="1" fillId="11" borderId="4" xfId="0" applyFont="1" applyFill="1" applyBorder="1"/>
    <xf numFmtId="0" fontId="1" fillId="11" borderId="9" xfId="0" applyFont="1" applyFill="1" applyBorder="1"/>
    <xf numFmtId="0" fontId="4" fillId="12" borderId="4" xfId="0" applyFont="1" applyFill="1" applyBorder="1" applyAlignment="1">
      <alignment vertical="center" wrapText="1"/>
    </xf>
    <xf numFmtId="0" fontId="4" fillId="12" borderId="0" xfId="0" applyFont="1" applyFill="1" applyAlignment="1">
      <alignment vertical="center" wrapText="1"/>
    </xf>
    <xf numFmtId="0" fontId="18" fillId="3" borderId="25" xfId="0" applyFont="1" applyFill="1" applyBorder="1"/>
    <xf numFmtId="0" fontId="18" fillId="3" borderId="0" xfId="0" applyFont="1" applyFill="1"/>
    <xf numFmtId="0" fontId="4" fillId="11" borderId="11" xfId="0" applyFont="1" applyFill="1" applyBorder="1" applyAlignment="1">
      <alignment horizontal="left" vertical="top"/>
    </xf>
    <xf numFmtId="0" fontId="4" fillId="11" borderId="4" xfId="0" applyFont="1" applyFill="1" applyBorder="1" applyAlignment="1">
      <alignment horizontal="left" vertical="top"/>
    </xf>
    <xf numFmtId="0" fontId="4" fillId="11" borderId="3" xfId="0" applyFont="1" applyFill="1" applyBorder="1" applyAlignment="1">
      <alignment horizontal="center"/>
    </xf>
    <xf numFmtId="0" fontId="4" fillId="11" borderId="1" xfId="0" applyFont="1" applyFill="1" applyBorder="1" applyAlignment="1">
      <alignment horizontal="center"/>
    </xf>
    <xf numFmtId="2" fontId="1" fillId="14" borderId="3" xfId="0" applyNumberFormat="1" applyFont="1" applyFill="1" applyBorder="1"/>
    <xf numFmtId="2" fontId="1" fillId="14" borderId="2" xfId="0" applyNumberFormat="1" applyFont="1" applyFill="1" applyBorder="1"/>
    <xf numFmtId="2" fontId="1" fillId="14" borderId="1" xfId="0" applyNumberFormat="1" applyFont="1" applyFill="1" applyBorder="1"/>
    <xf numFmtId="0" fontId="10" fillId="11" borderId="11" xfId="0" applyFont="1" applyFill="1" applyBorder="1" applyAlignment="1">
      <alignment horizontal="left"/>
    </xf>
    <xf numFmtId="0" fontId="10" fillId="11" borderId="4" xfId="0" applyFont="1" applyFill="1" applyBorder="1" applyAlignment="1">
      <alignment horizontal="left"/>
    </xf>
    <xf numFmtId="0" fontId="4" fillId="12" borderId="3"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1" xfId="0" applyFont="1" applyFill="1" applyBorder="1" applyAlignment="1">
      <alignment horizontal="center" vertical="center"/>
    </xf>
    <xf numFmtId="0" fontId="17" fillId="3" borderId="28" xfId="0" applyFont="1" applyFill="1" applyBorder="1"/>
    <xf numFmtId="0" fontId="17" fillId="3" borderId="4" xfId="0" applyFont="1" applyFill="1" applyBorder="1"/>
    <xf numFmtId="0" fontId="18" fillId="3" borderId="26" xfId="0" applyFont="1" applyFill="1" applyBorder="1"/>
    <xf numFmtId="0" fontId="18" fillId="3" borderId="27" xfId="0" applyFont="1" applyFill="1" applyBorder="1"/>
    <xf numFmtId="0" fontId="17" fillId="3" borderId="62" xfId="0" applyFont="1" applyFill="1" applyBorder="1"/>
    <xf numFmtId="0" fontId="17" fillId="3" borderId="63" xfId="0" applyFont="1" applyFill="1" applyBorder="1"/>
    <xf numFmtId="0" fontId="17" fillId="3" borderId="64" xfId="0" applyFont="1" applyFill="1" applyBorder="1"/>
    <xf numFmtId="9" fontId="4" fillId="11" borderId="12" xfId="0" applyNumberFormat="1" applyFont="1" applyFill="1" applyBorder="1" applyAlignment="1">
      <alignment horizontal="center"/>
    </xf>
    <xf numFmtId="9" fontId="4" fillId="11" borderId="7" xfId="0" applyNumberFormat="1" applyFont="1" applyFill="1" applyBorder="1" applyAlignment="1">
      <alignment horizontal="center"/>
    </xf>
    <xf numFmtId="9" fontId="4" fillId="11" borderId="10" xfId="0" applyNumberFormat="1" applyFont="1" applyFill="1" applyBorder="1" applyAlignment="1">
      <alignment horizontal="center"/>
    </xf>
    <xf numFmtId="9" fontId="4" fillId="11" borderId="8" xfId="0" applyNumberFormat="1" applyFont="1" applyFill="1" applyBorder="1" applyAlignment="1">
      <alignment horizontal="center"/>
    </xf>
    <xf numFmtId="9" fontId="4" fillId="11" borderId="11" xfId="0" applyNumberFormat="1" applyFont="1" applyFill="1" applyBorder="1" applyAlignment="1">
      <alignment horizontal="center"/>
    </xf>
    <xf numFmtId="9" fontId="4" fillId="11" borderId="9" xfId="0" applyNumberFormat="1" applyFont="1" applyFill="1" applyBorder="1" applyAlignment="1">
      <alignment horizontal="center"/>
    </xf>
    <xf numFmtId="1" fontId="4" fillId="11" borderId="12" xfId="0" applyNumberFormat="1" applyFont="1" applyFill="1" applyBorder="1" applyAlignment="1">
      <alignment horizontal="center"/>
    </xf>
    <xf numFmtId="1" fontId="4" fillId="11" borderId="7" xfId="0" applyNumberFormat="1" applyFont="1" applyFill="1" applyBorder="1" applyAlignment="1">
      <alignment horizontal="center"/>
    </xf>
    <xf numFmtId="1" fontId="4" fillId="11" borderId="10" xfId="0" applyNumberFormat="1" applyFont="1" applyFill="1" applyBorder="1" applyAlignment="1">
      <alignment horizontal="center"/>
    </xf>
    <xf numFmtId="1" fontId="4" fillId="11" borderId="8" xfId="0" applyNumberFormat="1" applyFont="1" applyFill="1" applyBorder="1" applyAlignment="1">
      <alignment horizontal="center"/>
    </xf>
    <xf numFmtId="1" fontId="4" fillId="11" borderId="11" xfId="0" applyNumberFormat="1" applyFont="1" applyFill="1" applyBorder="1" applyAlignment="1">
      <alignment horizontal="center"/>
    </xf>
    <xf numFmtId="1" fontId="4" fillId="11" borderId="9" xfId="0" applyNumberFormat="1" applyFont="1" applyFill="1" applyBorder="1" applyAlignment="1">
      <alignment horizontal="center"/>
    </xf>
    <xf numFmtId="1" fontId="1" fillId="11" borderId="11" xfId="0" applyNumberFormat="1" applyFont="1" applyFill="1" applyBorder="1" applyAlignment="1">
      <alignment horizontal="center"/>
    </xf>
    <xf numFmtId="1" fontId="1" fillId="11" borderId="4" xfId="0" applyNumberFormat="1" applyFont="1" applyFill="1" applyBorder="1" applyAlignment="1">
      <alignment horizontal="center"/>
    </xf>
    <xf numFmtId="1" fontId="1" fillId="11" borderId="9" xfId="0" applyNumberFormat="1" applyFont="1" applyFill="1" applyBorder="1" applyAlignment="1">
      <alignment horizontal="center"/>
    </xf>
    <xf numFmtId="1" fontId="1" fillId="11" borderId="12" xfId="0" applyNumberFormat="1" applyFont="1" applyFill="1" applyBorder="1" applyAlignment="1">
      <alignment horizontal="center"/>
    </xf>
    <xf numFmtId="1" fontId="1" fillId="11" borderId="6" xfId="0" applyNumberFormat="1" applyFont="1" applyFill="1" applyBorder="1" applyAlignment="1">
      <alignment horizontal="center"/>
    </xf>
    <xf numFmtId="1" fontId="1" fillId="11" borderId="7" xfId="0" applyNumberFormat="1" applyFont="1" applyFill="1" applyBorder="1" applyAlignment="1">
      <alignment horizontal="center"/>
    </xf>
    <xf numFmtId="1" fontId="1" fillId="11" borderId="10" xfId="0" applyNumberFormat="1" applyFont="1" applyFill="1" applyBorder="1" applyAlignment="1">
      <alignment horizontal="center"/>
    </xf>
    <xf numFmtId="1" fontId="1" fillId="11" borderId="0" xfId="0" applyNumberFormat="1" applyFont="1" applyFill="1" applyAlignment="1">
      <alignment horizontal="center"/>
    </xf>
    <xf numFmtId="1" fontId="1" fillId="11" borderId="8" xfId="0" applyNumberFormat="1" applyFont="1" applyFill="1" applyBorder="1" applyAlignment="1">
      <alignment horizontal="center"/>
    </xf>
    <xf numFmtId="0" fontId="6" fillId="11" borderId="10" xfId="0" applyFont="1" applyFill="1" applyBorder="1"/>
    <xf numFmtId="0" fontId="6" fillId="11" borderId="8" xfId="0" applyFont="1" applyFill="1" applyBorder="1"/>
    <xf numFmtId="0" fontId="4" fillId="11" borderId="2" xfId="0" applyFont="1" applyFill="1" applyBorder="1" applyAlignment="1">
      <alignment horizontal="center"/>
    </xf>
    <xf numFmtId="0" fontId="17" fillId="6" borderId="28" xfId="1" applyFont="1" applyFill="1" applyBorder="1"/>
    <xf numFmtId="0" fontId="17" fillId="6" borderId="4" xfId="0" applyFont="1" applyFill="1" applyBorder="1"/>
    <xf numFmtId="0" fontId="17" fillId="6" borderId="9" xfId="0" applyFont="1" applyFill="1" applyBorder="1"/>
    <xf numFmtId="0" fontId="4" fillId="9" borderId="12" xfId="0" applyFont="1" applyFill="1" applyBorder="1" applyAlignment="1">
      <alignment horizontal="center" vertical="center" wrapText="1"/>
    </xf>
    <xf numFmtId="0" fontId="4" fillId="9" borderId="11"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34" xfId="0" applyFont="1" applyFill="1" applyBorder="1" applyAlignment="1">
      <alignment horizontal="center" vertical="center"/>
    </xf>
    <xf numFmtId="0" fontId="4" fillId="9" borderId="14" xfId="0" applyFont="1" applyFill="1" applyBorder="1" applyAlignment="1">
      <alignment horizontal="center" vertical="center"/>
    </xf>
    <xf numFmtId="0" fontId="4" fillId="5" borderId="12" xfId="0" applyFont="1" applyFill="1" applyBorder="1" applyAlignment="1">
      <alignment horizontal="center" vertical="center" wrapText="1"/>
    </xf>
    <xf numFmtId="0" fontId="21" fillId="12" borderId="0" xfId="0" applyFont="1" applyFill="1" applyAlignment="1">
      <alignment horizontal="left" vertical="top" wrapText="1"/>
    </xf>
    <xf numFmtId="0" fontId="21" fillId="12" borderId="0" xfId="0" applyFont="1" applyFill="1" applyAlignment="1">
      <alignment horizontal="left" vertical="top"/>
    </xf>
    <xf numFmtId="0" fontId="23" fillId="12" borderId="0" xfId="0" applyFont="1" applyFill="1"/>
  </cellXfs>
  <cellStyles count="2">
    <cellStyle name="Hyperlänk" xfId="1" builtinId="8"/>
    <cellStyle name="Normal" xfId="0" builtinId="0"/>
  </cellStyles>
  <dxfs count="0"/>
  <tableStyles count="0" defaultTableStyle="TableStyleMedium2" defaultPivotStyle="PivotStyleMedium9"/>
  <colors>
    <mruColors>
      <color rgb="FFF4F8EC"/>
      <color rgb="FFEF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spPr>
            <a:solidFill>
              <a:schemeClr val="accent2"/>
            </a:solidFill>
            <a:ln w="19050">
              <a:solidFill>
                <a:schemeClr val="lt1"/>
              </a:solidFill>
            </a:ln>
            <a:effectLst/>
          </c:spPr>
          <c:invertIfNegative val="0"/>
          <c:dPt>
            <c:idx val="0"/>
            <c:invertIfNegative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D34D-4E45-9EF1-CCAA2896CF19}"/>
              </c:ext>
            </c:extLst>
          </c:dPt>
          <c:dPt>
            <c:idx val="1"/>
            <c:invertIfNegative val="0"/>
            <c:bubble3D val="0"/>
            <c:spPr>
              <a:solidFill>
                <a:srgbClr val="0070C0"/>
              </a:solidFill>
              <a:ln w="19050">
                <a:solidFill>
                  <a:schemeClr val="lt1"/>
                </a:solidFill>
              </a:ln>
              <a:effectLst/>
            </c:spPr>
            <c:extLst>
              <c:ext xmlns:c16="http://schemas.microsoft.com/office/drawing/2014/chart" uri="{C3380CC4-5D6E-409C-BE32-E72D297353CC}">
                <c16:uniqueId val="{00000005-D34D-4E45-9EF1-CCAA2896CF19}"/>
              </c:ext>
            </c:extLst>
          </c:dPt>
          <c:dPt>
            <c:idx val="2"/>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4-D34D-4E45-9EF1-CCAA2896CF19}"/>
              </c:ext>
            </c:extLst>
          </c:dPt>
          <c:dLbls>
            <c:dLbl>
              <c:idx val="0"/>
              <c:layout>
                <c:manualLayout>
                  <c:x val="6.9444444444444448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4D-4E45-9EF1-CCAA2896CF19}"/>
                </c:ext>
              </c:extLst>
            </c:dLbl>
            <c:dLbl>
              <c:idx val="1"/>
              <c:layout>
                <c:manualLayout>
                  <c:x val="-7.2780561213783568E-2"/>
                  <c:y val="-4.419253461825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4D-4E45-9EF1-CCAA2896CF19}"/>
                </c:ext>
              </c:extLst>
            </c:dLbl>
            <c:dLbl>
              <c:idx val="2"/>
              <c:layout>
                <c:manualLayout>
                  <c:x val="-8.069566101424569E-2"/>
                  <c:y val="-6.8454091021302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4D-4E45-9EF1-CCAA2896CF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Beräkningsmall!$I$97:$I$99</c:f>
              <c:strCache>
                <c:ptCount val="3"/>
                <c:pt idx="0">
                  <c:v>Stödjande</c:v>
                </c:pt>
                <c:pt idx="1">
                  <c:v>Reglerande</c:v>
                </c:pt>
                <c:pt idx="2">
                  <c:v>Kulturella</c:v>
                </c:pt>
              </c:strCache>
            </c:strRef>
          </c:cat>
          <c:val>
            <c:numRef>
              <c:f>Beräkningsmall!$P$97:$P$99</c:f>
              <c:numCache>
                <c:formatCode>0%</c:formatCode>
                <c:ptCount val="3"/>
                <c:pt idx="0">
                  <c:v>0</c:v>
                </c:pt>
                <c:pt idx="1">
                  <c:v>0</c:v>
                </c:pt>
                <c:pt idx="2">
                  <c:v>0</c:v>
                </c:pt>
              </c:numCache>
            </c:numRef>
          </c:val>
          <c:extLst>
            <c:ext xmlns:c16="http://schemas.microsoft.com/office/drawing/2014/chart" uri="{C3380CC4-5D6E-409C-BE32-E72D297353CC}">
              <c16:uniqueId val="{00000001-D34D-4E45-9EF1-CCAA2896CF19}"/>
            </c:ext>
          </c:extLst>
        </c:ser>
        <c:dLbls>
          <c:showLegendKey val="0"/>
          <c:showVal val="0"/>
          <c:showCatName val="0"/>
          <c:showSerName val="0"/>
          <c:showPercent val="0"/>
          <c:showBubbleSize val="0"/>
        </c:dLbls>
        <c:gapWidth val="100"/>
        <c:overlap val="100"/>
        <c:axId val="1663620064"/>
        <c:axId val="1663613344"/>
        <c:extLst>
          <c:ext xmlns:c15="http://schemas.microsoft.com/office/drawing/2012/chart" uri="{02D57815-91ED-43cb-92C2-25804820EDAC}">
            <c15:filteredBarSeries>
              <c15:ser>
                <c:idx val="0"/>
                <c:order val="0"/>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8A34-454F-8E1C-417B0F8B1D57}"/>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8A34-454F-8E1C-417B0F8B1D57}"/>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8A34-454F-8E1C-417B0F8B1D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Beräkningsmall!$I$97:$I$99</c15:sqref>
                        </c15:formulaRef>
                      </c:ext>
                    </c:extLst>
                    <c:strCache>
                      <c:ptCount val="3"/>
                      <c:pt idx="0">
                        <c:v>Stödjande</c:v>
                      </c:pt>
                      <c:pt idx="1">
                        <c:v>Reglerande</c:v>
                      </c:pt>
                      <c:pt idx="2">
                        <c:v>Kulturella</c:v>
                      </c:pt>
                    </c:strCache>
                  </c:strRef>
                </c:cat>
                <c:val>
                  <c:numRef>
                    <c:extLst>
                      <c:ext uri="{02D57815-91ED-43cb-92C2-25804820EDAC}">
                        <c15:formulaRef>
                          <c15:sqref>Beräkningsmall!$J$97:$J$99</c15:sqref>
                        </c15:formulaRef>
                      </c:ext>
                    </c:extLst>
                    <c:numCache>
                      <c:formatCode>General</c:formatCode>
                      <c:ptCount val="3"/>
                    </c:numCache>
                  </c:numRef>
                </c:val>
                <c:extLst>
                  <c:ext xmlns:c16="http://schemas.microsoft.com/office/drawing/2014/chart" uri="{C3380CC4-5D6E-409C-BE32-E72D297353CC}">
                    <c16:uniqueId val="{00000000-D34D-4E45-9EF1-CCAA2896CF19}"/>
                  </c:ext>
                </c:extLst>
              </c15:ser>
            </c15:filteredBarSeries>
            <c15:filteredBarSeries>
              <c15:ser>
                <c:idx val="2"/>
                <c:order val="2"/>
                <c:spPr>
                  <a:solidFill>
                    <a:schemeClr val="accent3"/>
                  </a:solidFill>
                  <a:ln w="19050">
                    <a:solidFill>
                      <a:schemeClr val="lt1"/>
                    </a:solidFill>
                  </a:ln>
                  <a:effectLst/>
                </c:spPr>
                <c:invertIfNegative val="0"/>
                <c:dPt>
                  <c:idx val="0"/>
                  <c:invertIfNegative val="0"/>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D-8A34-454F-8E1C-417B0F8B1D57}"/>
                    </c:ext>
                  </c:extLst>
                </c:dPt>
                <c:dPt>
                  <c:idx val="1"/>
                  <c:invertIfNegative val="0"/>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F-8A34-454F-8E1C-417B0F8B1D57}"/>
                    </c:ext>
                  </c:extLst>
                </c:dPt>
                <c:dPt>
                  <c:idx val="2"/>
                  <c:invertIfNegative val="0"/>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1-8A34-454F-8E1C-417B0F8B1D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Beräkningsmall!$I$97:$I$99</c15:sqref>
                        </c15:formulaRef>
                      </c:ext>
                    </c:extLst>
                    <c:strCache>
                      <c:ptCount val="3"/>
                      <c:pt idx="0">
                        <c:v>Stödjande</c:v>
                      </c:pt>
                      <c:pt idx="1">
                        <c:v>Reglerande</c:v>
                      </c:pt>
                      <c:pt idx="2">
                        <c:v>Kulturella</c:v>
                      </c:pt>
                    </c:strCache>
                  </c:strRef>
                </c:cat>
                <c:val>
                  <c:numRef>
                    <c:extLst xmlns:c15="http://schemas.microsoft.com/office/drawing/2012/chart">
                      <c:ext xmlns:c15="http://schemas.microsoft.com/office/drawing/2012/chart" uri="{02D57815-91ED-43cb-92C2-25804820EDAC}">
                        <c15:formulaRef>
                          <c15:sqref>Beräkningsmall!$Q$97:$Q$99</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2-D34D-4E45-9EF1-CCAA2896CF19}"/>
                  </c:ext>
                </c:extLst>
              </c15:ser>
            </c15:filteredBarSeries>
          </c:ext>
        </c:extLst>
      </c:barChart>
      <c:catAx>
        <c:axId val="1663620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63613344"/>
        <c:crosses val="autoZero"/>
        <c:auto val="1"/>
        <c:lblAlgn val="ctr"/>
        <c:lblOffset val="100"/>
        <c:noMultiLvlLbl val="0"/>
      </c:catAx>
      <c:valAx>
        <c:axId val="166361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63620064"/>
        <c:crosses val="autoZero"/>
        <c:crossBetween val="between"/>
      </c:valAx>
      <c:spPr>
        <a:noFill/>
        <a:ln>
          <a:noFill/>
        </a:ln>
        <a:effectLst/>
      </c:spPr>
    </c:plotArea>
    <c:legend>
      <c:legendPos val="b"/>
      <c:layout>
        <c:manualLayout>
          <c:xMode val="edge"/>
          <c:yMode val="edge"/>
          <c:x val="0.18674607072283639"/>
          <c:y val="0.87706939744345591"/>
          <c:w val="0.69729013443030474"/>
          <c:h val="9.655890090985352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no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134389</xdr:colOff>
      <xdr:row>6</xdr:row>
      <xdr:rowOff>179933</xdr:rowOff>
    </xdr:from>
    <xdr:to>
      <xdr:col>8</xdr:col>
      <xdr:colOff>524048</xdr:colOff>
      <xdr:row>56</xdr:row>
      <xdr:rowOff>121920</xdr:rowOff>
    </xdr:to>
    <xdr:sp macro="" textlink="">
      <xdr:nvSpPr>
        <xdr:cNvPr id="12" name="textruta 1">
          <a:extLst>
            <a:ext uri="{FF2B5EF4-FFF2-40B4-BE49-F238E27FC236}">
              <a16:creationId xmlns:a16="http://schemas.microsoft.com/office/drawing/2014/main" id="{A9656828-3288-47B8-85D5-2DEAF824E584}"/>
            </a:ext>
          </a:extLst>
        </xdr:cNvPr>
        <xdr:cNvSpPr txBox="1"/>
      </xdr:nvSpPr>
      <xdr:spPr>
        <a:xfrm>
          <a:off x="134389" y="1315313"/>
          <a:ext cx="4816879" cy="9200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Miljöbyggnads grönytefaktor (GYF) är ett beräkningsverktyg som kan användas för arbete med utomhusindikatorerna i Miljöbyggnad 4.0.</a:t>
          </a:r>
          <a:r>
            <a:rPr lang="sv-SE"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Verktyget är framtagen för redovisning av indikatorbetyg Silver för indikator 11 Ekosystemtjänster. Projektet kan med fördel använda det här verktyget som underlag</a:t>
          </a:r>
          <a:r>
            <a:rPr lang="sv-SE"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för den platsspecifika beskrivningen (Brons) och även </a:t>
          </a:r>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som en del av sitt arbete med klimatanpassning och förvaltningsrutiner. </a:t>
          </a:r>
        </a:p>
        <a:p>
          <a:endPar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manualen för Miljöbyggnad 4.0 beskrivs betygskriterierna.</a:t>
          </a:r>
          <a:r>
            <a:rPr lang="sv-SE"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Manualen finns att hämta på sgbc.se</a:t>
          </a:r>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Syftet med den här fliken är att ge användaren av Miljöbyggnads GYF-beräkningsverktyget mer information om innehållet av beräkningsverktyget. </a:t>
          </a:r>
        </a:p>
        <a:p>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Bra att känna till är att det finns olika modeller för beräkning av GYF. Dessa går inte att jämföra eftersom de är uppbyggda på olika sätt. Exempelvis kan poängsättningen för olika modeller vara olika.</a:t>
          </a:r>
        </a:p>
        <a:p>
          <a:endPar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Användning av verktyget</a:t>
          </a:r>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Verktyget är framtaget för att möjliggöra för Miljöbyggnadsprojektet att utforma byggnadens utemiljö med hänsyn till ekosystemtjänster. GYF-beräkningen utförs i enlighet med manualen av landskapsarkitekt med kunskap om gestaltning, ekologiska och sociala värden samt lokalklimat.</a:t>
          </a:r>
        </a:p>
        <a:p>
          <a:endPar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Beräkning av GYF</a:t>
          </a:r>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Grönytefaktorn består av två delar:</a:t>
          </a:r>
          <a:r>
            <a:rPr lang="sv-SE"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ytor och ytornas kvalitéer. Resultatet av en GYF-beräkning, dvs. GYF-kvoten är resultatet av den ekoeffektiva ytan delat på fastighetens hela yta. Den ekoeffektiva ytan syftar till den delen av fastigheten som det går att tillföra lösningar som bidrar med ekosystemtjänster. </a:t>
          </a:r>
        </a:p>
        <a:p>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Beräkningen av den ekoeffektiva ytan sker genom att summera samtliga ”ytor” och ”ytornas kvalitéer” i GYFen. Man kan se det som att ytornas kvalitéer ger ”extra poäng” till ytorna. Vissa åtgärder kan bidra med flera kvalitéer, och då är det viktigt att det fylls i. Exempelvis kan en fastighet ha tio befintliga träd varav tre av dessa är karaktärsträd. Korrekt ifyllnad i GYF-beräkningen blir tio (10) under kvalitén ”Befintligt träd” samt tre (3) under kvalitén ”Karaktärsträd”. </a:t>
          </a:r>
        </a:p>
        <a:p>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Viktigt att känna till för få poäng på fält-, busk- eller trädskikt behövs det ha fyllts ytor.</a:t>
          </a:r>
        </a:p>
        <a:p>
          <a:endParaRPr lang="sv-SE"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sv-SE"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Balansering av ekosystemtjänster</a:t>
          </a:r>
        </a:p>
        <a:p>
          <a:r>
            <a:rPr lang="sv-SE"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Vissa GYF-modeller har krav på uppnådd balansering, ex Stockholmsmodellen. I denna modell är kolumnerna med ekosystemtjänster samt graf med balansering enbart med i syfte att öka kunskapen om de olika åtgärdernas bidrag till ekosystemtjänster. I den här GYF-modellen finns det inget krav på balansering.</a:t>
          </a:r>
          <a:endParaRPr lang="sv-SE"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sv-SE" sz="1000">
            <a:latin typeface="Open Sans" panose="020B0606030504020204" pitchFamily="34" charset="0"/>
            <a:ea typeface="Open Sans" panose="020B0606030504020204" pitchFamily="34" charset="0"/>
            <a:cs typeface="Open Sans" panose="020B0606030504020204" pitchFamily="34" charset="0"/>
          </a:endParaRPr>
        </a:p>
        <a:p>
          <a:r>
            <a:rPr lang="sv-SE" sz="1000" b="1">
              <a:latin typeface="Open Sans" panose="020B0606030504020204" pitchFamily="34" charset="0"/>
              <a:ea typeface="Open Sans" panose="020B0606030504020204" pitchFamily="34" charset="0"/>
              <a:cs typeface="Open Sans" panose="020B0606030504020204" pitchFamily="34" charset="0"/>
            </a:rPr>
            <a:t>Beskrivning av innehållet</a:t>
          </a:r>
          <a:r>
            <a:rPr lang="sv-SE" sz="1000" b="1" baseline="0">
              <a:latin typeface="Open Sans" panose="020B0606030504020204" pitchFamily="34" charset="0"/>
              <a:ea typeface="Open Sans" panose="020B0606030504020204" pitchFamily="34" charset="0"/>
              <a:cs typeface="Open Sans" panose="020B0606030504020204" pitchFamily="34" charset="0"/>
            </a:rPr>
            <a:t> i GYF-beräkningsmall</a:t>
          </a:r>
        </a:p>
        <a:p>
          <a:r>
            <a:rPr lang="sv-SE" sz="1000" baseline="0">
              <a:latin typeface="Open Sans" panose="020B0606030504020204" pitchFamily="34" charset="0"/>
              <a:ea typeface="Open Sans" panose="020B0606030504020204" pitchFamily="34" charset="0"/>
              <a:cs typeface="Open Sans" panose="020B0606030504020204" pitchFamily="34" charset="0"/>
            </a:rPr>
            <a:t>Under flikarna "Ordförklaringar - Grönska" samt "Ordförklaringar - Vatten" finns det beskrivningar av de olika ytor och kvalitéer det går att få poäng för i GYFen. </a:t>
          </a:r>
        </a:p>
        <a:p>
          <a:endParaRPr lang="sv-SE" sz="1000" baseline="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43470</xdr:colOff>
      <xdr:row>17</xdr:row>
      <xdr:rowOff>123653</xdr:rowOff>
    </xdr:from>
    <xdr:to>
      <xdr:col>8</xdr:col>
      <xdr:colOff>541715</xdr:colOff>
      <xdr:row>17</xdr:row>
      <xdr:rowOff>127116</xdr:rowOff>
    </xdr:to>
    <xdr:cxnSp macro="">
      <xdr:nvCxnSpPr>
        <xdr:cNvPr id="13" name="Rak koppling 2">
          <a:extLst>
            <a:ext uri="{FF2B5EF4-FFF2-40B4-BE49-F238E27FC236}">
              <a16:creationId xmlns:a16="http://schemas.microsoft.com/office/drawing/2014/main" id="{B0C75D8A-F91C-44B0-A7CC-FE06C30B82CD}"/>
            </a:ext>
          </a:extLst>
        </xdr:cNvPr>
        <xdr:cNvCxnSpPr/>
      </xdr:nvCxnSpPr>
      <xdr:spPr>
        <a:xfrm flipV="1">
          <a:off x="203490" y="3270713"/>
          <a:ext cx="4765445" cy="3463"/>
        </a:xfrm>
        <a:prstGeom prst="line">
          <a:avLst/>
        </a:prstGeom>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36889</xdr:colOff>
      <xdr:row>24</xdr:row>
      <xdr:rowOff>97154</xdr:rowOff>
    </xdr:from>
    <xdr:to>
      <xdr:col>8</xdr:col>
      <xdr:colOff>552277</xdr:colOff>
      <xdr:row>24</xdr:row>
      <xdr:rowOff>102350</xdr:rowOff>
    </xdr:to>
    <xdr:cxnSp macro="">
      <xdr:nvCxnSpPr>
        <xdr:cNvPr id="14" name="Rak koppling 3">
          <a:extLst>
            <a:ext uri="{FF2B5EF4-FFF2-40B4-BE49-F238E27FC236}">
              <a16:creationId xmlns:a16="http://schemas.microsoft.com/office/drawing/2014/main" id="{AAE4D6DB-3D82-4DF4-928F-136DAFD389A8}"/>
            </a:ext>
          </a:extLst>
        </xdr:cNvPr>
        <xdr:cNvCxnSpPr/>
      </xdr:nvCxnSpPr>
      <xdr:spPr>
        <a:xfrm>
          <a:off x="196909" y="4524374"/>
          <a:ext cx="4782588" cy="5196"/>
        </a:xfrm>
        <a:prstGeom prst="line">
          <a:avLst/>
        </a:prstGeom>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6</xdr:col>
      <xdr:colOff>121227</xdr:colOff>
      <xdr:row>1</xdr:row>
      <xdr:rowOff>173182</xdr:rowOff>
    </xdr:from>
    <xdr:to>
      <xdr:col>6</xdr:col>
      <xdr:colOff>121227</xdr:colOff>
      <xdr:row>4</xdr:row>
      <xdr:rowOff>62821</xdr:rowOff>
    </xdr:to>
    <xdr:pic>
      <xdr:nvPicPr>
        <xdr:cNvPr id="5" name="Picture 2">
          <a:extLst>
            <a:ext uri="{FF2B5EF4-FFF2-40B4-BE49-F238E27FC236}">
              <a16:creationId xmlns:a16="http://schemas.microsoft.com/office/drawing/2014/main" id="{CC8CB5B4-DD35-4383-A2B6-1B3F8EDB7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4527" y="363682"/>
          <a:ext cx="1440874" cy="499239"/>
        </a:xfrm>
        <a:prstGeom prst="rect">
          <a:avLst/>
        </a:prstGeom>
      </xdr:spPr>
    </xdr:pic>
    <xdr:clientData/>
  </xdr:twoCellAnchor>
  <xdr:twoCellAnchor editAs="oneCell">
    <xdr:from>
      <xdr:col>6</xdr:col>
      <xdr:colOff>476250</xdr:colOff>
      <xdr:row>1</xdr:row>
      <xdr:rowOff>219075</xdr:rowOff>
    </xdr:from>
    <xdr:to>
      <xdr:col>8</xdr:col>
      <xdr:colOff>736024</xdr:colOff>
      <xdr:row>4</xdr:row>
      <xdr:rowOff>108714</xdr:rowOff>
    </xdr:to>
    <xdr:pic>
      <xdr:nvPicPr>
        <xdr:cNvPr id="6" name="Picture 2">
          <a:extLst>
            <a:ext uri="{FF2B5EF4-FFF2-40B4-BE49-F238E27FC236}">
              <a16:creationId xmlns:a16="http://schemas.microsoft.com/office/drawing/2014/main" id="{2CC9E207-6860-4E6C-B9A4-8FA94E535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0" y="409575"/>
          <a:ext cx="1440874" cy="499239"/>
        </a:xfrm>
        <a:prstGeom prst="rect">
          <a:avLst/>
        </a:prstGeom>
      </xdr:spPr>
    </xdr:pic>
    <xdr:clientData/>
  </xdr:twoCellAnchor>
  <xdr:oneCellAnchor>
    <xdr:from>
      <xdr:col>0</xdr:col>
      <xdr:colOff>160020</xdr:colOff>
      <xdr:row>2</xdr:row>
      <xdr:rowOff>91440</xdr:rowOff>
    </xdr:from>
    <xdr:ext cx="3124200" cy="336823"/>
    <xdr:sp macro="" textlink="">
      <xdr:nvSpPr>
        <xdr:cNvPr id="7" name="textruta 6">
          <a:extLst>
            <a:ext uri="{FF2B5EF4-FFF2-40B4-BE49-F238E27FC236}">
              <a16:creationId xmlns:a16="http://schemas.microsoft.com/office/drawing/2014/main" id="{460C7774-5051-3799-5A09-81E3BC8A378D}"/>
            </a:ext>
          </a:extLst>
        </xdr:cNvPr>
        <xdr:cNvSpPr txBox="1"/>
      </xdr:nvSpPr>
      <xdr:spPr>
        <a:xfrm>
          <a:off x="160020" y="495300"/>
          <a:ext cx="3124200" cy="336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400" b="1" i="0" u="none" strike="noStrike">
              <a:solidFill>
                <a:schemeClr val="tx1"/>
              </a:solidFill>
              <a:effectLst/>
              <a:latin typeface="Open Sans" panose="020B0606030504020204" pitchFamily="34" charset="0"/>
              <a:ea typeface="Open Sans" panose="020B0606030504020204" pitchFamily="34" charset="0"/>
              <a:cs typeface="Open Sans" panose="020B0606030504020204" pitchFamily="34" charset="0"/>
            </a:rPr>
            <a:t>Grönytefaktor för Miljöbyggnad</a:t>
          </a:r>
          <a:r>
            <a:rPr lang="sv-SE" sz="1400">
              <a:latin typeface="Open Sans" panose="020B0606030504020204" pitchFamily="34" charset="0"/>
              <a:ea typeface="Open Sans" panose="020B0606030504020204" pitchFamily="34" charset="0"/>
              <a:cs typeface="Open Sans" panose="020B0606030504020204" pitchFamily="34" charset="0"/>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197758</xdr:colOff>
      <xdr:row>99</xdr:row>
      <xdr:rowOff>179920</xdr:rowOff>
    </xdr:from>
    <xdr:to>
      <xdr:col>15</xdr:col>
      <xdr:colOff>576943</xdr:colOff>
      <xdr:row>113</xdr:row>
      <xdr:rowOff>1</xdr:rowOff>
    </xdr:to>
    <xdr:graphicFrame macro="">
      <xdr:nvGraphicFramePr>
        <xdr:cNvPr id="20" name="Diagram 1">
          <a:extLst>
            <a:ext uri="{FF2B5EF4-FFF2-40B4-BE49-F238E27FC236}">
              <a16:creationId xmlns:a16="http://schemas.microsoft.com/office/drawing/2014/main" id="{8333DDAD-33AB-B821-E575-A80EDD770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76200</xdr:colOff>
      <xdr:row>2</xdr:row>
      <xdr:rowOff>0</xdr:rowOff>
    </xdr:from>
    <xdr:to>
      <xdr:col>17</xdr:col>
      <xdr:colOff>774428</xdr:colOff>
      <xdr:row>5</xdr:row>
      <xdr:rowOff>110671</xdr:rowOff>
    </xdr:to>
    <xdr:pic>
      <xdr:nvPicPr>
        <xdr:cNvPr id="2" name="Picture 2">
          <a:extLst>
            <a:ext uri="{FF2B5EF4-FFF2-40B4-BE49-F238E27FC236}">
              <a16:creationId xmlns:a16="http://schemas.microsoft.com/office/drawing/2014/main" id="{23590498-7A28-4FC0-B727-69245DB4C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07486" y="772886"/>
          <a:ext cx="2744742" cy="872671"/>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gbc.se/certifiering/miljobyggnad/anvandarstod-for-miljobyggnad/fragor-och-tekniska-radets-sva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50E4-FE0B-41C3-9BB6-DC5D0CC9884E}">
  <dimension ref="A1:XFC1048576"/>
  <sheetViews>
    <sheetView topLeftCell="A21" zoomScaleNormal="100" workbookViewId="0">
      <selection activeCell="I62" sqref="I62"/>
    </sheetView>
  </sheetViews>
  <sheetFormatPr defaultColWidth="0" defaultRowHeight="15" customHeight="1" zeroHeight="1" x14ac:dyDescent="0.25"/>
  <cols>
    <col min="1" max="1" width="2.28515625" style="73" customWidth="1"/>
    <col min="2" max="8" width="8.85546875" style="73" customWidth="1"/>
    <col min="9" max="9" width="14.7109375" style="73" customWidth="1"/>
    <col min="10" max="16383" width="8.85546875" style="73" hidden="1"/>
    <col min="16384" max="16384" width="0.7109375" style="73" customWidth="1"/>
  </cols>
  <sheetData>
    <row r="1" spans="1:6" x14ac:dyDescent="0.25"/>
    <row r="2" spans="1:6" ht="19.5" x14ac:dyDescent="0.4">
      <c r="A2" s="151"/>
      <c r="B2" s="151"/>
      <c r="C2" s="151"/>
      <c r="D2" s="151"/>
      <c r="E2" s="151"/>
      <c r="F2" s="151"/>
    </row>
    <row r="3" spans="1:6" x14ac:dyDescent="0.25"/>
    <row r="4" spans="1:6" x14ac:dyDescent="0.25">
      <c r="B4" s="80"/>
    </row>
    <row r="5" spans="1:6" x14ac:dyDescent="0.25"/>
    <row r="6" spans="1:6" x14ac:dyDescent="0.25"/>
    <row r="7" spans="1:6" x14ac:dyDescent="0.25"/>
    <row r="8" spans="1:6" x14ac:dyDescent="0.25"/>
    <row r="9" spans="1:6" x14ac:dyDescent="0.25"/>
    <row r="10" spans="1:6" x14ac:dyDescent="0.25"/>
    <row r="11" spans="1:6" x14ac:dyDescent="0.25"/>
    <row r="12" spans="1:6" x14ac:dyDescent="0.25"/>
    <row r="13" spans="1:6" x14ac:dyDescent="0.25"/>
    <row r="14" spans="1:6" x14ac:dyDescent="0.25"/>
    <row r="15" spans="1:6" x14ac:dyDescent="0.25"/>
    <row r="16" spans="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9" ht="15" customHeight="1" x14ac:dyDescent="0.25"/>
    <row r="50" spans="2:9" ht="15" customHeight="1" x14ac:dyDescent="0.25"/>
    <row r="51" spans="2:9" ht="15" customHeight="1" x14ac:dyDescent="0.25"/>
    <row r="52" spans="2:9" ht="15" customHeight="1" x14ac:dyDescent="0.25"/>
    <row r="53" spans="2:9" ht="15" customHeight="1" x14ac:dyDescent="0.25"/>
    <row r="54" spans="2:9" x14ac:dyDescent="0.25"/>
    <row r="55" spans="2:9" ht="15" customHeight="1" x14ac:dyDescent="0.25"/>
    <row r="56" spans="2:9" ht="15" customHeight="1" x14ac:dyDescent="0.25"/>
    <row r="57" spans="2:9" ht="15" customHeight="1" x14ac:dyDescent="0.25"/>
    <row r="58" spans="2:9" ht="15" customHeight="1" x14ac:dyDescent="0.25">
      <c r="B58" s="152" t="s">
        <v>149</v>
      </c>
      <c r="C58" s="150"/>
      <c r="D58" s="150"/>
      <c r="E58" s="150"/>
      <c r="F58" s="138"/>
      <c r="G58" s="136"/>
      <c r="H58" s="136"/>
      <c r="I58" s="136"/>
    </row>
    <row r="59" spans="2:9" ht="15" customHeight="1" x14ac:dyDescent="0.25">
      <c r="B59" s="149" t="str">
        <f>HYPERLINK("https://www.sgbc.se/fragor-och-svar-om-miljobyggnad/","Frågor och svar Miljöbyggnad")</f>
        <v>Frågor och svar Miljöbyggnad</v>
      </c>
      <c r="C59" s="150"/>
      <c r="D59" s="150"/>
      <c r="E59" s="150"/>
      <c r="F59" s="139"/>
      <c r="G59" s="137"/>
      <c r="H59" s="137"/>
    </row>
    <row r="60" spans="2:9" ht="15" customHeight="1" x14ac:dyDescent="0.35">
      <c r="B60" s="147" t="s">
        <v>148</v>
      </c>
      <c r="C60" s="147"/>
      <c r="D60" s="147"/>
      <c r="E60" s="140"/>
      <c r="F60" s="140"/>
    </row>
    <row r="61" spans="2:9" ht="15" customHeight="1" x14ac:dyDescent="0.25">
      <c r="B61" s="148" t="s">
        <v>147</v>
      </c>
      <c r="C61" s="148"/>
      <c r="D61" s="148"/>
      <c r="E61" s="148"/>
      <c r="F61" s="148"/>
    </row>
    <row r="62" spans="2:9" ht="15" customHeight="1" x14ac:dyDescent="0.25"/>
    <row r="1048576" ht="15.6" hidden="1" customHeight="1" x14ac:dyDescent="0.25"/>
  </sheetData>
  <sheetProtection algorithmName="SHA-512" hashValue="0w6RxHLF32AsOy7LCE9WBDm4X3PrOkbnqyB+KqzZz5exk7RFi76t24M5ZuG+pVX9yQ7iOAcflx2uhs7mP0eICw==" saltValue="H2kIq1yh05hgo++FEoU4bg==" spinCount="100000" sheet="1" objects="1" scenarios="1"/>
  <mergeCells count="5">
    <mergeCell ref="B60:D60"/>
    <mergeCell ref="B61:F61"/>
    <mergeCell ref="B59:E59"/>
    <mergeCell ref="A2:F2"/>
    <mergeCell ref="B58:E58"/>
  </mergeCells>
  <hyperlinks>
    <hyperlink ref="B60:D60" r:id="rId1" display="Tekniska rådets förtydliganden" xr:uid="{53ACB831-0EF7-4550-A4EB-63D23487F08A}"/>
  </hyperlinks>
  <pageMargins left="0.25" right="0.25" top="0.75" bottom="0.75" header="0.3" footer="0.3"/>
  <pageSetup paperSize="9"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2AB8-4D44-4B1D-8A70-5CEB5A5A5CC0}">
  <dimension ref="A1:X116"/>
  <sheetViews>
    <sheetView tabSelected="1" topLeftCell="A73" zoomScaleNormal="100" workbookViewId="0">
      <selection activeCell="K8" sqref="K8"/>
    </sheetView>
  </sheetViews>
  <sheetFormatPr defaultColWidth="0" defaultRowHeight="18.75" zeroHeight="1" x14ac:dyDescent="0.4"/>
  <cols>
    <col min="1" max="1" width="9.85546875" style="1" customWidth="1"/>
    <col min="2" max="2" width="13.140625" style="1" customWidth="1"/>
    <col min="3" max="3" width="15.42578125" style="1" customWidth="1"/>
    <col min="4" max="4" width="14.5703125" style="1" customWidth="1"/>
    <col min="5" max="6" width="8.85546875" style="1" customWidth="1"/>
    <col min="7" max="7" width="12.7109375" style="1" customWidth="1"/>
    <col min="8" max="8" width="8.85546875" style="1" customWidth="1"/>
    <col min="9" max="9" width="13.42578125" style="1" bestFit="1" customWidth="1"/>
    <col min="10" max="10" width="9.42578125" style="1" customWidth="1"/>
    <col min="11" max="11" width="8.85546875" style="1" customWidth="1"/>
    <col min="12" max="12" width="8.85546875" style="2" customWidth="1"/>
    <col min="13" max="13" width="17.42578125" style="2" customWidth="1"/>
    <col min="14" max="14" width="2.42578125" style="1" customWidth="1"/>
    <col min="15" max="15" width="13.28515625" style="1" customWidth="1"/>
    <col min="16" max="16" width="14.42578125" style="1" customWidth="1"/>
    <col min="17" max="17" width="15.42578125" style="1" customWidth="1"/>
    <col min="18" max="18" width="16.42578125" style="1" customWidth="1"/>
    <col min="19" max="19" width="3.7109375" style="1" customWidth="1"/>
    <col min="20" max="23" width="8.85546875" style="1" hidden="1" customWidth="1"/>
    <col min="24" max="24" width="7.7109375" style="1" customWidth="1"/>
    <col min="25" max="16384" width="8.85546875" style="1" hidden="1"/>
  </cols>
  <sheetData>
    <row r="1" spans="1:24" s="3" customFormat="1" ht="34.15" customHeight="1" x14ac:dyDescent="0.4">
      <c r="A1" s="1"/>
      <c r="B1" s="1"/>
      <c r="C1" s="1"/>
      <c r="D1" s="1"/>
      <c r="E1" s="1"/>
      <c r="F1" s="1"/>
      <c r="G1" s="1"/>
      <c r="H1" s="1"/>
      <c r="I1" s="1"/>
      <c r="J1" s="1"/>
      <c r="K1" s="1"/>
      <c r="L1" s="2"/>
      <c r="M1" s="2"/>
      <c r="N1" s="1"/>
      <c r="O1" s="1"/>
      <c r="P1" s="1"/>
      <c r="Q1" s="1"/>
      <c r="R1" s="1"/>
      <c r="S1" s="1"/>
      <c r="T1" s="1"/>
      <c r="U1" s="1"/>
      <c r="V1" s="1"/>
      <c r="W1" s="1"/>
      <c r="X1" s="1"/>
    </row>
    <row r="2" spans="1:24" s="3" customFormat="1" ht="29.25" x14ac:dyDescent="0.6">
      <c r="A2" s="1"/>
      <c r="B2" s="178" t="s">
        <v>82</v>
      </c>
      <c r="C2" s="178"/>
      <c r="D2" s="178"/>
      <c r="E2" s="178"/>
      <c r="F2" s="178"/>
      <c r="G2" s="178"/>
      <c r="H2" s="4"/>
      <c r="I2" s="4"/>
      <c r="J2" s="1"/>
      <c r="K2" s="1"/>
      <c r="L2" s="2"/>
      <c r="M2" s="2"/>
      <c r="N2" s="1"/>
      <c r="O2" s="1"/>
      <c r="P2" s="1"/>
      <c r="Q2" s="1"/>
      <c r="R2" s="1"/>
      <c r="S2" s="1"/>
      <c r="T2" s="1"/>
      <c r="U2" s="1"/>
      <c r="V2" s="1"/>
      <c r="W2" s="1"/>
      <c r="X2" s="1"/>
    </row>
    <row r="3" spans="1:24" s="3" customFormat="1" ht="22.15" customHeight="1" x14ac:dyDescent="0.4">
      <c r="A3" s="1"/>
      <c r="B3" s="1"/>
      <c r="C3" s="1"/>
      <c r="D3" s="1"/>
      <c r="E3" s="1"/>
      <c r="F3" s="1"/>
      <c r="G3" s="1"/>
      <c r="H3" s="1"/>
      <c r="I3" s="1"/>
      <c r="J3" s="1"/>
      <c r="K3" s="1"/>
      <c r="L3" s="2"/>
      <c r="M3" s="2"/>
      <c r="N3" s="1"/>
      <c r="O3" s="1"/>
      <c r="P3" s="1"/>
      <c r="Q3" s="1"/>
      <c r="R3" s="1"/>
      <c r="S3" s="1"/>
      <c r="T3" s="1"/>
      <c r="U3" s="1"/>
      <c r="V3" s="1"/>
      <c r="W3" s="1"/>
      <c r="X3" s="1"/>
    </row>
    <row r="4" spans="1:24" s="3" customFormat="1" ht="19.5" thickBot="1" x14ac:dyDescent="0.45">
      <c r="A4" s="1"/>
      <c r="B4" s="72" t="s">
        <v>18</v>
      </c>
      <c r="C4" s="1"/>
      <c r="D4" s="1"/>
      <c r="E4" s="1"/>
      <c r="F4" s="1"/>
      <c r="G4" s="1"/>
      <c r="H4" s="1"/>
      <c r="I4" s="1"/>
      <c r="J4" s="1"/>
      <c r="K4" s="1"/>
      <c r="L4" s="2"/>
      <c r="M4" s="2"/>
      <c r="N4" s="1"/>
      <c r="O4" s="1"/>
      <c r="P4" s="1"/>
      <c r="Q4" s="1"/>
      <c r="R4" s="1"/>
      <c r="S4" s="1"/>
      <c r="T4" s="1"/>
      <c r="U4" s="1"/>
      <c r="V4" s="1"/>
      <c r="W4" s="1"/>
      <c r="X4" s="1"/>
    </row>
    <row r="5" spans="1:24" s="3" customFormat="1" ht="21" customHeight="1" thickBot="1" x14ac:dyDescent="0.45">
      <c r="A5" s="1"/>
      <c r="B5" s="181"/>
      <c r="C5" s="182"/>
      <c r="D5" s="182"/>
      <c r="E5" s="182"/>
      <c r="F5" s="183"/>
      <c r="H5" s="1"/>
      <c r="I5" s="1"/>
      <c r="J5" s="1"/>
      <c r="K5" s="1"/>
      <c r="L5" s="2"/>
      <c r="M5" s="2"/>
      <c r="N5" s="1"/>
      <c r="O5" s="1"/>
      <c r="P5" s="1"/>
      <c r="Q5" s="1"/>
      <c r="R5" s="1"/>
      <c r="S5" s="1"/>
      <c r="T5" s="1"/>
      <c r="U5" s="1"/>
      <c r="V5" s="1"/>
      <c r="W5" s="1"/>
      <c r="X5" s="1"/>
    </row>
    <row r="6" spans="1:24" s="3" customFormat="1" x14ac:dyDescent="0.4">
      <c r="A6" s="1"/>
      <c r="B6" s="1"/>
      <c r="C6" s="1"/>
      <c r="D6" s="1"/>
      <c r="E6" s="1"/>
      <c r="F6" s="1"/>
      <c r="G6" s="1"/>
      <c r="H6" s="1"/>
      <c r="I6" s="1"/>
      <c r="J6" s="1"/>
      <c r="K6" s="1"/>
      <c r="L6" s="2"/>
      <c r="M6" s="2"/>
      <c r="N6" s="1"/>
      <c r="O6" s="1"/>
      <c r="P6" s="1"/>
      <c r="Q6" s="1"/>
      <c r="R6" s="1"/>
      <c r="S6" s="1"/>
      <c r="T6" s="1"/>
      <c r="U6" s="1"/>
      <c r="V6" s="1"/>
      <c r="W6" s="1"/>
      <c r="X6" s="1"/>
    </row>
    <row r="7" spans="1:24" s="3" customFormat="1" ht="19.5" thickBot="1" x14ac:dyDescent="0.45">
      <c r="A7" s="1"/>
      <c r="B7" s="72" t="s">
        <v>17</v>
      </c>
      <c r="C7" s="1"/>
      <c r="D7" s="1"/>
      <c r="E7" s="1"/>
      <c r="F7" s="1"/>
      <c r="G7" s="1"/>
      <c r="H7" s="1"/>
      <c r="I7" s="1"/>
      <c r="J7" s="1"/>
      <c r="K7" s="1"/>
      <c r="L7" s="2"/>
      <c r="M7" s="2"/>
      <c r="N7" s="1"/>
      <c r="O7" s="1"/>
      <c r="P7" s="1"/>
      <c r="Q7" s="1"/>
      <c r="R7" s="1"/>
      <c r="S7" s="1"/>
      <c r="T7" s="1"/>
      <c r="U7" s="1"/>
      <c r="V7" s="1"/>
      <c r="W7" s="1"/>
      <c r="X7" s="1"/>
    </row>
    <row r="8" spans="1:24" s="3" customFormat="1" ht="21" customHeight="1" thickBot="1" x14ac:dyDescent="0.45">
      <c r="A8" s="1"/>
      <c r="B8" s="181"/>
      <c r="C8" s="182"/>
      <c r="D8" s="182"/>
      <c r="E8" s="182"/>
      <c r="F8" s="183"/>
      <c r="H8" s="1"/>
      <c r="I8" s="1"/>
      <c r="J8" s="1"/>
      <c r="K8" s="1"/>
      <c r="L8" s="2"/>
      <c r="M8" s="2"/>
      <c r="N8" s="1"/>
      <c r="O8" s="1"/>
      <c r="P8" s="1"/>
      <c r="Q8" s="1"/>
      <c r="R8" s="1"/>
      <c r="S8" s="1"/>
      <c r="T8" s="1"/>
      <c r="U8" s="1"/>
      <c r="V8" s="1"/>
      <c r="W8" s="1"/>
      <c r="X8" s="1"/>
    </row>
    <row r="9" spans="1:24" s="3" customFormat="1" ht="21" customHeight="1" x14ac:dyDescent="0.4">
      <c r="A9" s="1"/>
      <c r="B9" s="142"/>
      <c r="C9" s="142"/>
      <c r="D9" s="142"/>
      <c r="E9" s="142"/>
      <c r="F9" s="142"/>
      <c r="G9" s="1"/>
      <c r="H9" s="1"/>
      <c r="I9" s="1"/>
      <c r="J9" s="1"/>
      <c r="K9" s="1"/>
      <c r="L9" s="2"/>
      <c r="M9" s="2"/>
      <c r="N9" s="1"/>
      <c r="O9" s="1"/>
      <c r="P9" s="1"/>
      <c r="Q9" s="1"/>
      <c r="R9" s="1"/>
      <c r="S9" s="1"/>
      <c r="T9" s="1"/>
      <c r="U9" s="1"/>
      <c r="V9" s="1"/>
      <c r="W9" s="1"/>
      <c r="X9" s="1"/>
    </row>
    <row r="10" spans="1:24" s="3" customFormat="1" ht="21" customHeight="1" thickBot="1" x14ac:dyDescent="0.45">
      <c r="A10" s="1"/>
      <c r="B10" s="72" t="s">
        <v>151</v>
      </c>
      <c r="C10" s="142"/>
      <c r="D10" s="142"/>
      <c r="E10" s="142"/>
      <c r="F10" s="142"/>
      <c r="G10" s="1"/>
      <c r="H10" s="1"/>
      <c r="I10" s="1"/>
      <c r="J10" s="1"/>
      <c r="K10" s="1"/>
      <c r="L10" s="2"/>
      <c r="M10" s="2"/>
      <c r="N10" s="1"/>
      <c r="O10" s="1"/>
      <c r="P10" s="1"/>
      <c r="Q10" s="1"/>
      <c r="R10" s="1"/>
      <c r="S10" s="1"/>
      <c r="T10" s="1"/>
      <c r="U10" s="1"/>
      <c r="V10" s="1"/>
      <c r="W10" s="1"/>
      <c r="X10" s="1"/>
    </row>
    <row r="11" spans="1:24" s="3" customFormat="1" ht="21" customHeight="1" thickBot="1" x14ac:dyDescent="0.45">
      <c r="A11" s="1"/>
      <c r="B11" s="181"/>
      <c r="C11" s="182"/>
      <c r="D11" s="182"/>
      <c r="E11" s="182"/>
      <c r="F11" s="183"/>
      <c r="H11" s="1"/>
      <c r="I11" s="1"/>
      <c r="J11" s="1"/>
      <c r="K11" s="1"/>
      <c r="L11" s="2"/>
      <c r="M11" s="2"/>
      <c r="N11" s="1"/>
      <c r="O11" s="1"/>
      <c r="P11" s="1"/>
      <c r="Q11" s="1"/>
      <c r="R11" s="1"/>
      <c r="S11" s="1"/>
      <c r="T11" s="1"/>
      <c r="U11" s="1"/>
      <c r="V11" s="1"/>
      <c r="W11" s="1"/>
      <c r="X11" s="1"/>
    </row>
    <row r="12" spans="1:24" s="3" customFormat="1" x14ac:dyDescent="0.4">
      <c r="A12" s="1"/>
      <c r="B12" s="1"/>
      <c r="C12" s="1"/>
      <c r="D12" s="1"/>
      <c r="E12" s="1"/>
      <c r="F12" s="1"/>
      <c r="G12" s="1"/>
      <c r="H12" s="1"/>
      <c r="I12" s="1"/>
      <c r="J12" s="1"/>
      <c r="K12" s="1"/>
      <c r="L12" s="2"/>
      <c r="M12" s="2"/>
      <c r="N12" s="1"/>
      <c r="O12" s="1"/>
      <c r="P12" s="1"/>
      <c r="Q12" s="1"/>
      <c r="R12" s="1"/>
      <c r="S12" s="1"/>
      <c r="T12" s="1"/>
      <c r="U12" s="1"/>
      <c r="V12" s="1"/>
      <c r="W12" s="1"/>
      <c r="X12" s="1"/>
    </row>
    <row r="13" spans="1:24" s="3" customFormat="1" ht="19.5" thickBot="1" x14ac:dyDescent="0.45">
      <c r="A13" s="1"/>
      <c r="B13" s="72" t="s">
        <v>150</v>
      </c>
      <c r="C13" s="1"/>
      <c r="D13" s="1"/>
      <c r="E13" s="1"/>
      <c r="F13" s="1"/>
      <c r="G13" s="5"/>
      <c r="H13" s="5"/>
      <c r="I13" s="1"/>
      <c r="J13" s="1"/>
      <c r="K13" s="1"/>
      <c r="L13" s="2"/>
      <c r="M13" s="2"/>
      <c r="N13" s="1"/>
      <c r="O13" s="1"/>
      <c r="P13" s="1"/>
      <c r="Q13" s="1"/>
      <c r="R13" s="1"/>
      <c r="S13" s="1"/>
      <c r="T13" s="1"/>
      <c r="U13" s="1"/>
      <c r="V13" s="1"/>
      <c r="W13" s="1"/>
      <c r="X13" s="1"/>
    </row>
    <row r="14" spans="1:24" s="3" customFormat="1" ht="21.6" customHeight="1" thickBot="1" x14ac:dyDescent="0.45">
      <c r="A14" s="1"/>
      <c r="B14" s="181"/>
      <c r="C14" s="182"/>
      <c r="D14" s="182"/>
      <c r="E14" s="182"/>
      <c r="F14" s="182"/>
      <c r="G14" s="182"/>
      <c r="H14" s="183"/>
      <c r="I14" s="9"/>
      <c r="J14" s="1"/>
      <c r="K14" s="1"/>
      <c r="L14" s="2"/>
      <c r="M14" s="2"/>
      <c r="N14" s="1"/>
      <c r="O14" s="1"/>
      <c r="P14" s="1"/>
      <c r="Q14" s="1"/>
      <c r="R14" s="1"/>
      <c r="S14" s="1"/>
      <c r="T14" s="1"/>
      <c r="U14" s="1"/>
      <c r="V14" s="1"/>
      <c r="W14" s="1"/>
      <c r="X14" s="1"/>
    </row>
    <row r="15" spans="1:24" s="3" customFormat="1" x14ac:dyDescent="0.4">
      <c r="A15" s="1"/>
      <c r="B15" s="1"/>
      <c r="C15" s="1"/>
      <c r="D15" s="1"/>
      <c r="E15" s="1"/>
      <c r="F15" s="1"/>
      <c r="G15" s="1"/>
      <c r="H15" s="1"/>
      <c r="I15" s="1"/>
      <c r="J15" s="1"/>
      <c r="K15" s="1"/>
      <c r="L15" s="2"/>
      <c r="M15" s="2"/>
      <c r="N15" s="1"/>
      <c r="O15" s="1"/>
      <c r="P15" s="1"/>
      <c r="Q15" s="1"/>
      <c r="R15" s="1"/>
      <c r="S15" s="1"/>
      <c r="T15" s="1"/>
      <c r="U15" s="1"/>
      <c r="V15" s="1"/>
      <c r="W15" s="1"/>
      <c r="X15" s="1"/>
    </row>
    <row r="16" spans="1:24" s="3" customFormat="1" ht="19.5" thickBot="1" x14ac:dyDescent="0.45">
      <c r="A16" s="1"/>
      <c r="B16" s="214" t="s">
        <v>88</v>
      </c>
      <c r="C16" s="214"/>
      <c r="D16" s="214"/>
      <c r="E16" s="215"/>
      <c r="F16" s="1"/>
      <c r="G16" s="1"/>
      <c r="H16" s="1"/>
      <c r="I16" s="1"/>
      <c r="J16" s="1"/>
      <c r="K16" s="1"/>
      <c r="L16" s="2"/>
      <c r="M16" s="2"/>
      <c r="N16" s="1"/>
      <c r="O16" s="1"/>
      <c r="P16" s="1"/>
      <c r="Q16" s="1"/>
      <c r="R16" s="1"/>
      <c r="S16" s="1"/>
      <c r="T16" s="1"/>
      <c r="U16" s="1"/>
      <c r="V16" s="1"/>
      <c r="W16" s="1"/>
      <c r="X16" s="1"/>
    </row>
    <row r="17" spans="1:24" s="3" customFormat="1" ht="15.6" customHeight="1" x14ac:dyDescent="0.4">
      <c r="A17" s="1"/>
      <c r="B17" s="163" t="s">
        <v>89</v>
      </c>
      <c r="C17" s="164"/>
      <c r="D17" s="165"/>
      <c r="E17" s="1"/>
      <c r="F17" s="1"/>
      <c r="G17" s="1"/>
      <c r="H17" s="1"/>
      <c r="I17" s="1"/>
      <c r="J17" s="1"/>
      <c r="K17" s="1"/>
      <c r="L17" s="2"/>
      <c r="M17" s="2"/>
      <c r="N17" s="1"/>
      <c r="O17" s="1"/>
      <c r="P17" s="1"/>
      <c r="Q17" s="1"/>
      <c r="R17" s="1"/>
      <c r="S17" s="1"/>
      <c r="T17" s="1"/>
      <c r="U17" s="1"/>
      <c r="V17" s="1"/>
      <c r="W17" s="1"/>
      <c r="X17" s="1"/>
    </row>
    <row r="18" spans="1:24" s="3" customFormat="1" ht="19.149999999999999" customHeight="1" thickBot="1" x14ac:dyDescent="0.45">
      <c r="A18" s="1"/>
      <c r="B18" s="160" t="s">
        <v>90</v>
      </c>
      <c r="C18" s="161"/>
      <c r="D18" s="162"/>
      <c r="E18" s="141"/>
      <c r="F18" s="1"/>
      <c r="G18" s="1"/>
      <c r="H18" s="1"/>
      <c r="I18" s="1"/>
      <c r="J18" s="1"/>
      <c r="K18" s="1"/>
      <c r="L18" s="2"/>
      <c r="M18" s="2"/>
      <c r="N18" s="1"/>
      <c r="O18" s="1"/>
      <c r="P18" s="1"/>
      <c r="Q18" s="1"/>
      <c r="R18" s="1"/>
      <c r="S18" s="1"/>
      <c r="T18" s="1"/>
      <c r="U18" s="1"/>
      <c r="V18" s="1"/>
      <c r="W18" s="1"/>
      <c r="X18" s="1"/>
    </row>
    <row r="19" spans="1:24" s="3" customFormat="1" x14ac:dyDescent="0.4">
      <c r="A19" s="1"/>
      <c r="B19" s="1"/>
      <c r="C19" s="1"/>
      <c r="D19" s="1"/>
      <c r="E19" s="1"/>
      <c r="F19" s="1"/>
      <c r="G19" s="1"/>
      <c r="H19" s="1"/>
      <c r="I19" s="1"/>
      <c r="J19" s="1"/>
      <c r="K19" s="1"/>
      <c r="L19" s="2"/>
      <c r="M19" s="2"/>
      <c r="N19" s="1"/>
      <c r="O19" s="1"/>
      <c r="P19" s="1"/>
      <c r="Q19" s="1"/>
      <c r="R19" s="1"/>
      <c r="S19" s="1"/>
      <c r="T19" s="1"/>
      <c r="U19" s="1"/>
      <c r="V19" s="1"/>
      <c r="W19" s="1"/>
      <c r="X19" s="1"/>
    </row>
    <row r="20" spans="1:24" s="3" customFormat="1" ht="19.5" thickBot="1" x14ac:dyDescent="0.45">
      <c r="A20" s="1"/>
      <c r="B20" s="1"/>
      <c r="C20" s="1"/>
      <c r="D20" s="1"/>
      <c r="E20" s="1"/>
      <c r="F20" s="1"/>
      <c r="G20" s="1"/>
      <c r="H20" s="1"/>
      <c r="I20" s="1"/>
      <c r="J20" s="1"/>
      <c r="K20" s="5"/>
      <c r="L20" s="6"/>
      <c r="M20" s="6"/>
      <c r="N20" s="1"/>
      <c r="O20" s="5"/>
      <c r="P20" s="5"/>
      <c r="Q20" s="5"/>
      <c r="R20" s="5"/>
      <c r="S20" s="1"/>
      <c r="T20" s="1"/>
      <c r="U20" s="1"/>
      <c r="V20" s="1"/>
      <c r="W20" s="1"/>
      <c r="X20" s="1"/>
    </row>
    <row r="21" spans="1:24" s="3" customFormat="1" ht="31.9" customHeight="1" thickBot="1" x14ac:dyDescent="0.45">
      <c r="A21" s="1"/>
      <c r="B21" s="1"/>
      <c r="C21" s="1"/>
      <c r="D21" s="1"/>
      <c r="E21" s="1"/>
      <c r="F21" s="1"/>
      <c r="G21" s="1"/>
      <c r="H21" s="1"/>
      <c r="I21" s="1"/>
      <c r="J21" s="7"/>
      <c r="K21" s="174" t="s">
        <v>16</v>
      </c>
      <c r="L21" s="174" t="s">
        <v>15</v>
      </c>
      <c r="M21" s="176" t="s">
        <v>76</v>
      </c>
      <c r="N21" s="8"/>
      <c r="O21" s="172" t="s">
        <v>14</v>
      </c>
      <c r="P21" s="227" t="s">
        <v>13</v>
      </c>
      <c r="Q21" s="228"/>
      <c r="R21" s="229"/>
      <c r="S21" s="9"/>
      <c r="T21" s="1"/>
      <c r="U21" s="1"/>
      <c r="V21" s="1"/>
      <c r="W21" s="1"/>
      <c r="X21" s="1"/>
    </row>
    <row r="22" spans="1:24" s="3" customFormat="1" ht="22.9" customHeight="1" thickBot="1" x14ac:dyDescent="0.45">
      <c r="A22" s="1"/>
      <c r="B22" s="1"/>
      <c r="C22" s="1"/>
      <c r="D22" s="5"/>
      <c r="E22" s="5"/>
      <c r="F22" s="5"/>
      <c r="G22" s="5"/>
      <c r="H22" s="5"/>
      <c r="I22" s="5"/>
      <c r="J22" s="10"/>
      <c r="K22" s="175"/>
      <c r="L22" s="175"/>
      <c r="M22" s="177"/>
      <c r="N22" s="8"/>
      <c r="O22" s="173"/>
      <c r="P22" s="69" t="s">
        <v>12</v>
      </c>
      <c r="Q22" s="70" t="s">
        <v>11</v>
      </c>
      <c r="R22" s="71" t="s">
        <v>10</v>
      </c>
      <c r="S22" s="1"/>
      <c r="T22" s="1"/>
      <c r="U22" s="1" t="s">
        <v>78</v>
      </c>
      <c r="V22" s="1" t="s">
        <v>79</v>
      </c>
      <c r="W22" s="1" t="s">
        <v>80</v>
      </c>
      <c r="X22" s="1"/>
    </row>
    <row r="23" spans="1:24" s="3" customFormat="1" x14ac:dyDescent="0.4">
      <c r="A23" s="1"/>
      <c r="B23" s="189" t="s">
        <v>9</v>
      </c>
      <c r="C23" s="199" t="s">
        <v>7</v>
      </c>
      <c r="D23" s="159" t="s">
        <v>19</v>
      </c>
      <c r="E23" s="157"/>
      <c r="F23" s="157"/>
      <c r="G23" s="157"/>
      <c r="H23" s="157"/>
      <c r="I23" s="157"/>
      <c r="J23" s="157"/>
      <c r="K23" s="50" t="s">
        <v>83</v>
      </c>
      <c r="L23" s="60"/>
      <c r="M23" s="108">
        <f>L23*O23</f>
        <v>0</v>
      </c>
      <c r="N23" s="8"/>
      <c r="O23" s="110">
        <v>1.6</v>
      </c>
      <c r="P23" s="111" t="s">
        <v>73</v>
      </c>
      <c r="Q23" s="112" t="s">
        <v>73</v>
      </c>
      <c r="R23" s="113" t="s">
        <v>73</v>
      </c>
      <c r="S23" s="1"/>
      <c r="T23" s="1"/>
      <c r="U23" s="1">
        <f>IF(AND(M23&gt;0,P23="X"),1,0)</f>
        <v>0</v>
      </c>
      <c r="V23" s="1">
        <f>IF(AND(M23&gt;0,Q23="X"),1,0)</f>
        <v>0</v>
      </c>
      <c r="W23" s="1">
        <f>IF(AND(M23&gt;0,R23="X"),1,0)</f>
        <v>0</v>
      </c>
      <c r="X23" s="1"/>
    </row>
    <row r="24" spans="1:24" s="3" customFormat="1" x14ac:dyDescent="0.4">
      <c r="A24" s="1"/>
      <c r="B24" s="190"/>
      <c r="C24" s="200"/>
      <c r="D24" s="159" t="s">
        <v>20</v>
      </c>
      <c r="E24" s="157"/>
      <c r="F24" s="157"/>
      <c r="G24" s="157"/>
      <c r="H24" s="157"/>
      <c r="I24" s="157"/>
      <c r="J24" s="157"/>
      <c r="K24" s="51" t="s">
        <v>83</v>
      </c>
      <c r="L24" s="58"/>
      <c r="M24" s="108">
        <f t="shared" ref="M24:M33" si="0">L24*O24</f>
        <v>0</v>
      </c>
      <c r="N24" s="8"/>
      <c r="O24" s="114">
        <v>1.6</v>
      </c>
      <c r="P24" s="115" t="s">
        <v>73</v>
      </c>
      <c r="Q24" s="116" t="s">
        <v>73</v>
      </c>
      <c r="R24" s="117"/>
      <c r="S24" s="1"/>
      <c r="T24" s="1"/>
      <c r="U24" s="1">
        <f t="shared" ref="U24:U84" si="1">IF(AND(M24&gt;0,P24="X"),1,0)</f>
        <v>0</v>
      </c>
      <c r="V24" s="1">
        <f t="shared" ref="V24:V84" si="2">IF(AND(M24&gt;0,Q24="X"),1,0)</f>
        <v>0</v>
      </c>
      <c r="W24" s="1">
        <f t="shared" ref="W24:W84" si="3">IF(AND(M24&gt;0,R24="X"),1,0)</f>
        <v>0</v>
      </c>
      <c r="X24" s="1"/>
    </row>
    <row r="25" spans="1:24" s="3" customFormat="1" x14ac:dyDescent="0.4">
      <c r="A25" s="1"/>
      <c r="B25" s="190"/>
      <c r="C25" s="200"/>
      <c r="D25" s="158" t="s">
        <v>21</v>
      </c>
      <c r="E25" s="158"/>
      <c r="F25" s="158"/>
      <c r="G25" s="158"/>
      <c r="H25" s="158"/>
      <c r="I25" s="158"/>
      <c r="J25" s="158"/>
      <c r="K25" s="51" t="s">
        <v>83</v>
      </c>
      <c r="L25" s="58"/>
      <c r="M25" s="108">
        <f t="shared" si="0"/>
        <v>0</v>
      </c>
      <c r="N25" s="8"/>
      <c r="O25" s="114">
        <v>1.5</v>
      </c>
      <c r="P25" s="115" t="s">
        <v>73</v>
      </c>
      <c r="Q25" s="116" t="s">
        <v>73</v>
      </c>
      <c r="R25" s="117"/>
      <c r="S25" s="1"/>
      <c r="T25" s="1"/>
      <c r="U25" s="1">
        <f t="shared" si="1"/>
        <v>0</v>
      </c>
      <c r="V25" s="1">
        <f t="shared" si="2"/>
        <v>0</v>
      </c>
      <c r="W25" s="1">
        <f t="shared" si="3"/>
        <v>0</v>
      </c>
      <c r="X25" s="1"/>
    </row>
    <row r="26" spans="1:24" s="3" customFormat="1" x14ac:dyDescent="0.4">
      <c r="A26" s="1"/>
      <c r="B26" s="190"/>
      <c r="C26" s="200"/>
      <c r="D26" s="158" t="s">
        <v>22</v>
      </c>
      <c r="E26" s="158"/>
      <c r="F26" s="158"/>
      <c r="G26" s="158"/>
      <c r="H26" s="158"/>
      <c r="I26" s="158"/>
      <c r="J26" s="158"/>
      <c r="K26" s="51" t="s">
        <v>83</v>
      </c>
      <c r="L26" s="58"/>
      <c r="M26" s="108">
        <f t="shared" si="0"/>
        <v>0</v>
      </c>
      <c r="N26" s="8"/>
      <c r="O26" s="114">
        <v>0.4</v>
      </c>
      <c r="P26" s="115" t="s">
        <v>73</v>
      </c>
      <c r="Q26" s="116" t="s">
        <v>73</v>
      </c>
      <c r="R26" s="117"/>
      <c r="S26" s="1"/>
      <c r="T26" s="1"/>
      <c r="U26" s="1">
        <f t="shared" si="1"/>
        <v>0</v>
      </c>
      <c r="V26" s="1">
        <f t="shared" si="2"/>
        <v>0</v>
      </c>
      <c r="W26" s="1">
        <f t="shared" si="3"/>
        <v>0</v>
      </c>
      <c r="X26" s="1"/>
    </row>
    <row r="27" spans="1:24" s="3" customFormat="1" x14ac:dyDescent="0.4">
      <c r="A27" s="1"/>
      <c r="B27" s="190"/>
      <c r="C27" s="200"/>
      <c r="D27" s="158" t="s">
        <v>23</v>
      </c>
      <c r="E27" s="158"/>
      <c r="F27" s="158"/>
      <c r="G27" s="158"/>
      <c r="H27" s="158"/>
      <c r="I27" s="158"/>
      <c r="J27" s="158"/>
      <c r="K27" s="51" t="s">
        <v>83</v>
      </c>
      <c r="L27" s="58"/>
      <c r="M27" s="108">
        <f t="shared" si="0"/>
        <v>0</v>
      </c>
      <c r="N27" s="8"/>
      <c r="O27" s="114">
        <v>0.2</v>
      </c>
      <c r="P27" s="115" t="s">
        <v>73</v>
      </c>
      <c r="Q27" s="116" t="s">
        <v>73</v>
      </c>
      <c r="R27" s="117"/>
      <c r="S27" s="1"/>
      <c r="T27" s="1"/>
      <c r="U27" s="1">
        <f t="shared" si="1"/>
        <v>0</v>
      </c>
      <c r="V27" s="1">
        <f t="shared" si="2"/>
        <v>0</v>
      </c>
      <c r="W27" s="1">
        <f t="shared" si="3"/>
        <v>0</v>
      </c>
      <c r="X27" s="1"/>
    </row>
    <row r="28" spans="1:24" s="3" customFormat="1" x14ac:dyDescent="0.4">
      <c r="A28" s="1"/>
      <c r="B28" s="190"/>
      <c r="C28" s="200"/>
      <c r="D28" s="158" t="s">
        <v>27</v>
      </c>
      <c r="E28" s="158"/>
      <c r="F28" s="158"/>
      <c r="G28" s="158"/>
      <c r="H28" s="158"/>
      <c r="I28" s="158"/>
      <c r="J28" s="158"/>
      <c r="K28" s="52" t="s">
        <v>83</v>
      </c>
      <c r="L28" s="63"/>
      <c r="M28" s="108">
        <f t="shared" si="0"/>
        <v>0</v>
      </c>
      <c r="N28" s="8"/>
      <c r="O28" s="114">
        <v>1</v>
      </c>
      <c r="P28" s="115" t="s">
        <v>73</v>
      </c>
      <c r="Q28" s="116" t="s">
        <v>73</v>
      </c>
      <c r="R28" s="117" t="s">
        <v>73</v>
      </c>
      <c r="S28" s="1"/>
      <c r="T28" s="1"/>
      <c r="U28" s="1">
        <f t="shared" si="1"/>
        <v>0</v>
      </c>
      <c r="V28" s="1">
        <f t="shared" si="2"/>
        <v>0</v>
      </c>
      <c r="W28" s="1">
        <f t="shared" si="3"/>
        <v>0</v>
      </c>
      <c r="X28" s="1"/>
    </row>
    <row r="29" spans="1:24" s="3" customFormat="1" x14ac:dyDescent="0.4">
      <c r="A29" s="1"/>
      <c r="B29" s="190"/>
      <c r="C29" s="200"/>
      <c r="D29" s="158" t="s">
        <v>26</v>
      </c>
      <c r="E29" s="158"/>
      <c r="F29" s="158"/>
      <c r="G29" s="158"/>
      <c r="H29" s="158"/>
      <c r="I29" s="158"/>
      <c r="J29" s="158"/>
      <c r="K29" s="51" t="s">
        <v>83</v>
      </c>
      <c r="L29" s="58"/>
      <c r="M29" s="108">
        <f t="shared" si="0"/>
        <v>0</v>
      </c>
      <c r="N29" s="8"/>
      <c r="O29" s="114">
        <v>0.4</v>
      </c>
      <c r="P29" s="115" t="s">
        <v>73</v>
      </c>
      <c r="Q29" s="116" t="s">
        <v>73</v>
      </c>
      <c r="R29" s="117" t="s">
        <v>73</v>
      </c>
      <c r="S29" s="1"/>
      <c r="T29" s="1"/>
      <c r="U29" s="1">
        <f t="shared" si="1"/>
        <v>0</v>
      </c>
      <c r="V29" s="1">
        <f t="shared" si="2"/>
        <v>0</v>
      </c>
      <c r="W29" s="1">
        <f t="shared" si="3"/>
        <v>0</v>
      </c>
      <c r="X29" s="1"/>
    </row>
    <row r="30" spans="1:24" s="3" customFormat="1" x14ac:dyDescent="0.4">
      <c r="A30" s="1"/>
      <c r="B30" s="190"/>
      <c r="C30" s="200"/>
      <c r="D30" s="158" t="s">
        <v>25</v>
      </c>
      <c r="E30" s="158"/>
      <c r="F30" s="158"/>
      <c r="G30" s="158"/>
      <c r="H30" s="158"/>
      <c r="I30" s="158"/>
      <c r="J30" s="158"/>
      <c r="K30" s="51" t="s">
        <v>83</v>
      </c>
      <c r="L30" s="58"/>
      <c r="M30" s="108">
        <f t="shared" si="0"/>
        <v>0</v>
      </c>
      <c r="N30" s="8"/>
      <c r="O30" s="114">
        <v>0.3</v>
      </c>
      <c r="P30" s="115" t="s">
        <v>73</v>
      </c>
      <c r="Q30" s="116" t="s">
        <v>73</v>
      </c>
      <c r="R30" s="117" t="s">
        <v>73</v>
      </c>
      <c r="S30" s="1"/>
      <c r="T30" s="1"/>
      <c r="U30" s="1">
        <f t="shared" si="1"/>
        <v>0</v>
      </c>
      <c r="V30" s="1">
        <f t="shared" si="2"/>
        <v>0</v>
      </c>
      <c r="W30" s="1">
        <f t="shared" si="3"/>
        <v>0</v>
      </c>
      <c r="X30" s="1"/>
    </row>
    <row r="31" spans="1:24" s="3" customFormat="1" x14ac:dyDescent="0.4">
      <c r="A31" s="1"/>
      <c r="B31" s="190"/>
      <c r="C31" s="200"/>
      <c r="D31" s="158" t="s">
        <v>24</v>
      </c>
      <c r="E31" s="158"/>
      <c r="F31" s="158"/>
      <c r="G31" s="158"/>
      <c r="H31" s="158"/>
      <c r="I31" s="158"/>
      <c r="J31" s="158"/>
      <c r="K31" s="51" t="s">
        <v>83</v>
      </c>
      <c r="L31" s="58"/>
      <c r="M31" s="108">
        <f t="shared" si="0"/>
        <v>0</v>
      </c>
      <c r="N31" s="8"/>
      <c r="O31" s="114">
        <v>0.1</v>
      </c>
      <c r="P31" s="115"/>
      <c r="Q31" s="116" t="s">
        <v>73</v>
      </c>
      <c r="R31" s="117" t="s">
        <v>73</v>
      </c>
      <c r="S31" s="1"/>
      <c r="T31" s="1"/>
      <c r="U31" s="1">
        <f t="shared" si="1"/>
        <v>0</v>
      </c>
      <c r="V31" s="1">
        <f t="shared" si="2"/>
        <v>0</v>
      </c>
      <c r="W31" s="1">
        <f t="shared" si="3"/>
        <v>0</v>
      </c>
      <c r="X31" s="1"/>
    </row>
    <row r="32" spans="1:24" s="3" customFormat="1" x14ac:dyDescent="0.4">
      <c r="A32" s="1"/>
      <c r="B32" s="190"/>
      <c r="C32" s="200"/>
      <c r="D32" s="156" t="s">
        <v>86</v>
      </c>
      <c r="E32" s="157"/>
      <c r="F32" s="157"/>
      <c r="G32" s="157"/>
      <c r="H32" s="157"/>
      <c r="I32" s="157"/>
      <c r="J32" s="171"/>
      <c r="K32" s="51" t="s">
        <v>83</v>
      </c>
      <c r="L32" s="58"/>
      <c r="M32" s="108">
        <f t="shared" si="0"/>
        <v>0</v>
      </c>
      <c r="N32" s="8"/>
      <c r="O32" s="114">
        <v>0.7</v>
      </c>
      <c r="P32" s="115"/>
      <c r="Q32" s="116" t="s">
        <v>73</v>
      </c>
      <c r="R32" s="117" t="s">
        <v>73</v>
      </c>
      <c r="S32" s="1"/>
      <c r="T32" s="1"/>
      <c r="U32" s="1">
        <f t="shared" si="1"/>
        <v>0</v>
      </c>
      <c r="V32" s="1">
        <f t="shared" si="2"/>
        <v>0</v>
      </c>
      <c r="W32" s="1">
        <f t="shared" si="3"/>
        <v>0</v>
      </c>
      <c r="X32" s="1"/>
    </row>
    <row r="33" spans="1:24" s="3" customFormat="1" ht="19.5" thickBot="1" x14ac:dyDescent="0.45">
      <c r="A33" s="1"/>
      <c r="B33" s="190"/>
      <c r="C33" s="201"/>
      <c r="D33" s="206" t="s">
        <v>84</v>
      </c>
      <c r="E33" s="207"/>
      <c r="F33" s="207"/>
      <c r="G33" s="207"/>
      <c r="H33" s="207"/>
      <c r="I33" s="207"/>
      <c r="J33" s="208"/>
      <c r="K33" s="134" t="s">
        <v>83</v>
      </c>
      <c r="L33" s="135"/>
      <c r="M33" s="133">
        <f t="shared" si="0"/>
        <v>0</v>
      </c>
      <c r="N33" s="8"/>
      <c r="O33" s="114">
        <v>0.3</v>
      </c>
      <c r="P33" s="118"/>
      <c r="Q33" s="119"/>
      <c r="R33" s="120" t="s">
        <v>73</v>
      </c>
      <c r="S33" s="1"/>
      <c r="T33" s="1"/>
      <c r="U33" s="1">
        <f t="shared" si="1"/>
        <v>0</v>
      </c>
      <c r="V33" s="1">
        <f t="shared" si="2"/>
        <v>0</v>
      </c>
      <c r="W33" s="1">
        <f t="shared" si="3"/>
        <v>0</v>
      </c>
      <c r="X33" s="1"/>
    </row>
    <row r="34" spans="1:24" s="3" customFormat="1" ht="19.5" thickBot="1" x14ac:dyDescent="0.45">
      <c r="A34" s="1"/>
      <c r="B34" s="190"/>
      <c r="C34" s="202" t="s">
        <v>40</v>
      </c>
      <c r="D34" s="179" t="s">
        <v>44</v>
      </c>
      <c r="E34" s="180"/>
      <c r="F34" s="180"/>
      <c r="G34" s="180"/>
      <c r="H34" s="180"/>
      <c r="I34" s="180"/>
      <c r="J34" s="180"/>
      <c r="K34" s="16"/>
      <c r="L34" s="17"/>
      <c r="M34" s="108"/>
      <c r="N34" s="8"/>
      <c r="O34" s="121"/>
      <c r="P34" s="122"/>
      <c r="Q34" s="123"/>
      <c r="R34" s="117"/>
      <c r="S34" s="1"/>
      <c r="T34" s="1"/>
      <c r="U34" s="1">
        <f t="shared" si="1"/>
        <v>0</v>
      </c>
      <c r="V34" s="1">
        <f t="shared" si="2"/>
        <v>0</v>
      </c>
      <c r="W34" s="1">
        <f t="shared" si="3"/>
        <v>0</v>
      </c>
      <c r="X34" s="1"/>
    </row>
    <row r="35" spans="1:24" s="3" customFormat="1" x14ac:dyDescent="0.4">
      <c r="A35" s="1"/>
      <c r="B35" s="190"/>
      <c r="C35" s="202"/>
      <c r="D35" s="166" t="s">
        <v>45</v>
      </c>
      <c r="E35" s="158"/>
      <c r="F35" s="158"/>
      <c r="G35" s="158"/>
      <c r="H35" s="158"/>
      <c r="I35" s="158"/>
      <c r="J35" s="167"/>
      <c r="K35" s="53" t="s">
        <v>83</v>
      </c>
      <c r="L35" s="63"/>
      <c r="M35" s="108">
        <f>IF(M23+M24+M25+M26+M28+M33+K84&gt;0,L35*O35,0)</f>
        <v>0</v>
      </c>
      <c r="N35" s="8"/>
      <c r="O35" s="114">
        <v>0.5</v>
      </c>
      <c r="P35" s="122" t="s">
        <v>73</v>
      </c>
      <c r="Q35" s="123" t="s">
        <v>73</v>
      </c>
      <c r="R35" s="117" t="s">
        <v>73</v>
      </c>
      <c r="S35" s="1"/>
      <c r="T35" s="1"/>
      <c r="U35" s="1">
        <f t="shared" si="1"/>
        <v>0</v>
      </c>
      <c r="V35" s="1">
        <f t="shared" si="2"/>
        <v>0</v>
      </c>
      <c r="W35" s="1">
        <f t="shared" si="3"/>
        <v>0</v>
      </c>
      <c r="X35" s="1"/>
    </row>
    <row r="36" spans="1:24" s="3" customFormat="1" x14ac:dyDescent="0.4">
      <c r="A36" s="1"/>
      <c r="B36" s="190"/>
      <c r="C36" s="202"/>
      <c r="D36" s="166" t="s">
        <v>74</v>
      </c>
      <c r="E36" s="158"/>
      <c r="F36" s="158"/>
      <c r="G36" s="158"/>
      <c r="H36" s="158"/>
      <c r="I36" s="158"/>
      <c r="J36" s="167"/>
      <c r="K36" s="54" t="s">
        <v>83</v>
      </c>
      <c r="L36" s="58"/>
      <c r="M36" s="108">
        <f>IF(M23+M24+M25+M26+M28+M33+K84&gt;0,L36*O36,0)</f>
        <v>0</v>
      </c>
      <c r="N36" s="8"/>
      <c r="O36" s="114">
        <v>0.3</v>
      </c>
      <c r="P36" s="122" t="s">
        <v>73</v>
      </c>
      <c r="Q36" s="123" t="s">
        <v>73</v>
      </c>
      <c r="R36" s="117" t="s">
        <v>73</v>
      </c>
      <c r="S36" s="1"/>
      <c r="T36" s="1"/>
      <c r="U36" s="1">
        <f t="shared" si="1"/>
        <v>0</v>
      </c>
      <c r="V36" s="1">
        <f t="shared" si="2"/>
        <v>0</v>
      </c>
      <c r="W36" s="1">
        <f t="shared" si="3"/>
        <v>0</v>
      </c>
      <c r="X36" s="1"/>
    </row>
    <row r="37" spans="1:24" s="3" customFormat="1" x14ac:dyDescent="0.4">
      <c r="A37" s="1"/>
      <c r="B37" s="190"/>
      <c r="C37" s="202"/>
      <c r="D37" s="166" t="s">
        <v>46</v>
      </c>
      <c r="E37" s="158"/>
      <c r="F37" s="158"/>
      <c r="G37" s="158"/>
      <c r="H37" s="158"/>
      <c r="I37" s="158"/>
      <c r="J37" s="167"/>
      <c r="K37" s="54" t="s">
        <v>83</v>
      </c>
      <c r="L37" s="58"/>
      <c r="M37" s="108">
        <f>IF(M23+M24+M25+M26+M28+M33+K84&gt;0,L37*O37,0)</f>
        <v>0</v>
      </c>
      <c r="N37" s="8"/>
      <c r="O37" s="114">
        <v>0.5</v>
      </c>
      <c r="P37" s="122" t="s">
        <v>73</v>
      </c>
      <c r="Q37" s="123"/>
      <c r="R37" s="117" t="s">
        <v>73</v>
      </c>
      <c r="S37" s="1"/>
      <c r="T37" s="1"/>
      <c r="U37" s="1">
        <f t="shared" si="1"/>
        <v>0</v>
      </c>
      <c r="V37" s="1">
        <f t="shared" si="2"/>
        <v>0</v>
      </c>
      <c r="W37" s="1">
        <f t="shared" si="3"/>
        <v>0</v>
      </c>
      <c r="X37" s="1"/>
    </row>
    <row r="38" spans="1:24" s="3" customFormat="1" ht="19.5" thickBot="1" x14ac:dyDescent="0.45">
      <c r="A38" s="1"/>
      <c r="B38" s="190"/>
      <c r="C38" s="202"/>
      <c r="D38" s="166" t="s">
        <v>47</v>
      </c>
      <c r="E38" s="158"/>
      <c r="F38" s="158"/>
      <c r="G38" s="158"/>
      <c r="H38" s="158"/>
      <c r="I38" s="158"/>
      <c r="J38" s="167"/>
      <c r="K38" s="55" t="s">
        <v>83</v>
      </c>
      <c r="L38" s="61"/>
      <c r="M38" s="108">
        <f>IF(M23+M24+M25+M26+M28+M33+K84&gt;0,L38*O38,0)</f>
        <v>0</v>
      </c>
      <c r="N38" s="8"/>
      <c r="O38" s="114">
        <v>1</v>
      </c>
      <c r="P38" s="122" t="s">
        <v>73</v>
      </c>
      <c r="Q38" s="123" t="s">
        <v>73</v>
      </c>
      <c r="R38" s="117" t="s">
        <v>73</v>
      </c>
      <c r="S38" s="1"/>
      <c r="T38" s="1"/>
      <c r="U38" s="1">
        <f t="shared" si="1"/>
        <v>0</v>
      </c>
      <c r="V38" s="1">
        <f t="shared" si="2"/>
        <v>0</v>
      </c>
      <c r="W38" s="1">
        <f t="shared" si="3"/>
        <v>0</v>
      </c>
      <c r="X38" s="1"/>
    </row>
    <row r="39" spans="1:24" s="3" customFormat="1" x14ac:dyDescent="0.4">
      <c r="A39" s="1"/>
      <c r="B39" s="190"/>
      <c r="C39" s="202"/>
      <c r="D39" s="168"/>
      <c r="E39" s="157"/>
      <c r="F39" s="157"/>
      <c r="G39" s="157"/>
      <c r="H39" s="157"/>
      <c r="I39" s="157"/>
      <c r="J39" s="157"/>
      <c r="K39" s="14"/>
      <c r="L39" s="15"/>
      <c r="M39" s="108"/>
      <c r="N39" s="8"/>
      <c r="O39" s="114"/>
      <c r="P39" s="122"/>
      <c r="Q39" s="123"/>
      <c r="R39" s="117"/>
      <c r="S39" s="1"/>
      <c r="T39" s="1"/>
      <c r="U39" s="1">
        <f t="shared" si="1"/>
        <v>0</v>
      </c>
      <c r="V39" s="1">
        <f t="shared" si="2"/>
        <v>0</v>
      </c>
      <c r="W39" s="1">
        <f t="shared" si="3"/>
        <v>0</v>
      </c>
      <c r="X39" s="1"/>
    </row>
    <row r="40" spans="1:24" s="3" customFormat="1" ht="19.5" thickBot="1" x14ac:dyDescent="0.45">
      <c r="A40" s="1"/>
      <c r="B40" s="190"/>
      <c r="C40" s="202"/>
      <c r="D40" s="169" t="s">
        <v>48</v>
      </c>
      <c r="E40" s="170"/>
      <c r="F40" s="170"/>
      <c r="G40" s="170"/>
      <c r="H40" s="170"/>
      <c r="I40" s="170"/>
      <c r="J40" s="170"/>
      <c r="K40" s="16"/>
      <c r="L40" s="17"/>
      <c r="M40" s="108"/>
      <c r="N40" s="8"/>
      <c r="O40" s="114"/>
      <c r="P40" s="122"/>
      <c r="Q40" s="123"/>
      <c r="R40" s="117"/>
      <c r="S40" s="1"/>
      <c r="T40" s="1"/>
      <c r="U40" s="1">
        <f t="shared" si="1"/>
        <v>0</v>
      </c>
      <c r="V40" s="1">
        <f t="shared" si="2"/>
        <v>0</v>
      </c>
      <c r="W40" s="1">
        <f t="shared" si="3"/>
        <v>0</v>
      </c>
      <c r="X40" s="1"/>
    </row>
    <row r="41" spans="1:24" s="3" customFormat="1" x14ac:dyDescent="0.4">
      <c r="A41" s="1"/>
      <c r="B41" s="190"/>
      <c r="C41" s="202"/>
      <c r="D41" s="156" t="s">
        <v>50</v>
      </c>
      <c r="E41" s="157"/>
      <c r="F41" s="157"/>
      <c r="G41" s="157"/>
      <c r="H41" s="157"/>
      <c r="I41" s="157"/>
      <c r="J41" s="171"/>
      <c r="K41" s="146"/>
      <c r="L41" s="11" t="s">
        <v>83</v>
      </c>
      <c r="M41" s="108">
        <f>IF(M23+M24+M25+M26+M28+M33+K84&gt;0,K41*O41,0)</f>
        <v>0</v>
      </c>
      <c r="N41" s="8"/>
      <c r="O41" s="114">
        <v>0.4</v>
      </c>
      <c r="P41" s="122" t="s">
        <v>73</v>
      </c>
      <c r="Q41" s="123" t="s">
        <v>73</v>
      </c>
      <c r="R41" s="117" t="s">
        <v>73</v>
      </c>
      <c r="S41" s="1"/>
      <c r="T41" s="1"/>
      <c r="U41" s="1">
        <f t="shared" si="1"/>
        <v>0</v>
      </c>
      <c r="V41" s="1">
        <f t="shared" si="2"/>
        <v>0</v>
      </c>
      <c r="W41" s="1">
        <f t="shared" si="3"/>
        <v>0</v>
      </c>
      <c r="X41" s="1"/>
    </row>
    <row r="42" spans="1:24" s="3" customFormat="1" x14ac:dyDescent="0.4">
      <c r="A42" s="1"/>
      <c r="B42" s="190"/>
      <c r="C42" s="202"/>
      <c r="D42" s="156" t="s">
        <v>75</v>
      </c>
      <c r="E42" s="157"/>
      <c r="F42" s="157"/>
      <c r="G42" s="157"/>
      <c r="H42" s="157"/>
      <c r="I42" s="157"/>
      <c r="J42" s="171"/>
      <c r="K42" s="54" t="s">
        <v>83</v>
      </c>
      <c r="L42" s="58"/>
      <c r="M42" s="108">
        <f>IF(M23+M24+M25+M26+M28+M33+K84&gt;0,L42*O42,0)</f>
        <v>0</v>
      </c>
      <c r="N42" s="8"/>
      <c r="O42" s="114">
        <v>0.5</v>
      </c>
      <c r="P42" s="122" t="s">
        <v>73</v>
      </c>
      <c r="Q42" s="123" t="s">
        <v>73</v>
      </c>
      <c r="R42" s="117" t="s">
        <v>73</v>
      </c>
      <c r="S42" s="1"/>
      <c r="T42" s="1"/>
      <c r="U42" s="1">
        <f t="shared" si="1"/>
        <v>0</v>
      </c>
      <c r="V42" s="1">
        <f t="shared" si="2"/>
        <v>0</v>
      </c>
      <c r="W42" s="1">
        <f t="shared" si="3"/>
        <v>0</v>
      </c>
      <c r="X42" s="1"/>
    </row>
    <row r="43" spans="1:24" s="3" customFormat="1" x14ac:dyDescent="0.4">
      <c r="A43" s="1"/>
      <c r="B43" s="190"/>
      <c r="C43" s="202"/>
      <c r="D43" s="156" t="s">
        <v>49</v>
      </c>
      <c r="E43" s="157"/>
      <c r="F43" s="157"/>
      <c r="G43" s="157"/>
      <c r="H43" s="157"/>
      <c r="I43" s="157"/>
      <c r="J43" s="171"/>
      <c r="K43" s="66"/>
      <c r="L43" s="12" t="s">
        <v>83</v>
      </c>
      <c r="M43" s="108">
        <f>IF(M23+M24+M25+M26+M28+M33+K84&gt;0,K43*O43,0)</f>
        <v>0</v>
      </c>
      <c r="N43" s="8"/>
      <c r="O43" s="114">
        <v>0.6</v>
      </c>
      <c r="P43" s="122" t="s">
        <v>73</v>
      </c>
      <c r="Q43" s="123" t="s">
        <v>73</v>
      </c>
      <c r="R43" s="117" t="s">
        <v>73</v>
      </c>
      <c r="S43" s="1"/>
      <c r="T43" s="1"/>
      <c r="U43" s="1">
        <f t="shared" si="1"/>
        <v>0</v>
      </c>
      <c r="V43" s="1">
        <f t="shared" si="2"/>
        <v>0</v>
      </c>
      <c r="W43" s="1">
        <f t="shared" si="3"/>
        <v>0</v>
      </c>
      <c r="X43" s="1"/>
    </row>
    <row r="44" spans="1:24" s="3" customFormat="1" ht="19.5" thickBot="1" x14ac:dyDescent="0.45">
      <c r="A44" s="1"/>
      <c r="B44" s="190"/>
      <c r="C44" s="202"/>
      <c r="D44" s="156" t="s">
        <v>85</v>
      </c>
      <c r="E44" s="157"/>
      <c r="F44" s="157"/>
      <c r="G44" s="157"/>
      <c r="H44" s="157"/>
      <c r="I44" s="157"/>
      <c r="J44" s="171"/>
      <c r="K44" s="67"/>
      <c r="L44" s="13" t="s">
        <v>83</v>
      </c>
      <c r="M44" s="108">
        <f>IF(M23+M24+M25+M26+M28+M33+K84&gt;0,K44*O44,0)</f>
        <v>0</v>
      </c>
      <c r="N44" s="8"/>
      <c r="O44" s="114">
        <v>0.6</v>
      </c>
      <c r="P44" s="122" t="s">
        <v>73</v>
      </c>
      <c r="Q44" s="123" t="s">
        <v>73</v>
      </c>
      <c r="R44" s="117" t="s">
        <v>73</v>
      </c>
      <c r="S44" s="1"/>
      <c r="T44" s="1"/>
      <c r="U44" s="1">
        <f t="shared" si="1"/>
        <v>0</v>
      </c>
      <c r="V44" s="1">
        <f t="shared" si="2"/>
        <v>0</v>
      </c>
      <c r="W44" s="1">
        <f t="shared" si="3"/>
        <v>0</v>
      </c>
      <c r="X44" s="1"/>
    </row>
    <row r="45" spans="1:24" s="3" customFormat="1" x14ac:dyDescent="0.4">
      <c r="A45" s="1"/>
      <c r="B45" s="190"/>
      <c r="C45" s="202"/>
      <c r="D45" s="168"/>
      <c r="E45" s="157"/>
      <c r="F45" s="157"/>
      <c r="G45" s="157"/>
      <c r="H45" s="157"/>
      <c r="I45" s="157"/>
      <c r="J45" s="157"/>
      <c r="K45" s="14"/>
      <c r="L45" s="15"/>
      <c r="M45" s="108"/>
      <c r="N45" s="8"/>
      <c r="O45" s="114"/>
      <c r="P45" s="122"/>
      <c r="Q45" s="123"/>
      <c r="R45" s="117"/>
      <c r="S45" s="1"/>
      <c r="T45" s="1"/>
      <c r="U45" s="1">
        <f t="shared" si="1"/>
        <v>0</v>
      </c>
      <c r="V45" s="1">
        <f t="shared" si="2"/>
        <v>0</v>
      </c>
      <c r="W45" s="1">
        <f t="shared" si="3"/>
        <v>0</v>
      </c>
      <c r="X45" s="1"/>
    </row>
    <row r="46" spans="1:24" s="3" customFormat="1" ht="19.5" thickBot="1" x14ac:dyDescent="0.45">
      <c r="A46" s="1"/>
      <c r="B46" s="190"/>
      <c r="C46" s="202"/>
      <c r="D46" s="169" t="s">
        <v>51</v>
      </c>
      <c r="E46" s="170"/>
      <c r="F46" s="170"/>
      <c r="G46" s="170"/>
      <c r="H46" s="170"/>
      <c r="I46" s="170"/>
      <c r="J46" s="170"/>
      <c r="K46" s="16"/>
      <c r="L46" s="17"/>
      <c r="M46" s="108"/>
      <c r="N46" s="8"/>
      <c r="O46" s="114"/>
      <c r="P46" s="122"/>
      <c r="Q46" s="123"/>
      <c r="R46" s="117"/>
      <c r="S46" s="1"/>
      <c r="T46" s="1"/>
      <c r="U46" s="1">
        <f t="shared" si="1"/>
        <v>0</v>
      </c>
      <c r="V46" s="1">
        <f t="shared" si="2"/>
        <v>0</v>
      </c>
      <c r="W46" s="1">
        <f t="shared" si="3"/>
        <v>0</v>
      </c>
      <c r="X46" s="1"/>
    </row>
    <row r="47" spans="1:24" s="3" customFormat="1" ht="15" customHeight="1" x14ac:dyDescent="0.4">
      <c r="A47" s="1"/>
      <c r="B47" s="190"/>
      <c r="C47" s="202"/>
      <c r="D47" s="156" t="s">
        <v>52</v>
      </c>
      <c r="E47" s="157"/>
      <c r="F47" s="157"/>
      <c r="G47" s="157"/>
      <c r="H47" s="157"/>
      <c r="I47" s="157"/>
      <c r="J47" s="157"/>
      <c r="K47" s="68"/>
      <c r="L47" s="11">
        <f>K47*50</f>
        <v>0</v>
      </c>
      <c r="M47" s="108">
        <f>IF(M23+M24+M25+M26+M28+M33&gt;0,L47*O47,0)</f>
        <v>0</v>
      </c>
      <c r="N47" s="8"/>
      <c r="O47" s="114">
        <v>3.2</v>
      </c>
      <c r="P47" s="122" t="s">
        <v>73</v>
      </c>
      <c r="Q47" s="123" t="s">
        <v>73</v>
      </c>
      <c r="R47" s="117" t="s">
        <v>73</v>
      </c>
      <c r="S47" s="1"/>
      <c r="T47" s="1"/>
      <c r="U47" s="1">
        <f t="shared" si="1"/>
        <v>0</v>
      </c>
      <c r="V47" s="1">
        <f t="shared" si="2"/>
        <v>0</v>
      </c>
      <c r="W47" s="1">
        <f t="shared" si="3"/>
        <v>0</v>
      </c>
      <c r="X47" s="1"/>
    </row>
    <row r="48" spans="1:24" s="3" customFormat="1" x14ac:dyDescent="0.4">
      <c r="A48" s="1"/>
      <c r="B48" s="190"/>
      <c r="C48" s="202"/>
      <c r="D48" s="156" t="s">
        <v>72</v>
      </c>
      <c r="E48" s="157"/>
      <c r="F48" s="157"/>
      <c r="G48" s="157"/>
      <c r="H48" s="157"/>
      <c r="I48" s="157"/>
      <c r="J48" s="157"/>
      <c r="K48" s="66"/>
      <c r="L48" s="12">
        <f>K48*50</f>
        <v>0</v>
      </c>
      <c r="M48" s="108">
        <f>IF(M23+M24+M25+M26+M28+M33&gt;0,L48*O48,0)</f>
        <v>0</v>
      </c>
      <c r="N48" s="8"/>
      <c r="O48" s="114">
        <v>3.8</v>
      </c>
      <c r="P48" s="122" t="s">
        <v>73</v>
      </c>
      <c r="Q48" s="123" t="s">
        <v>73</v>
      </c>
      <c r="R48" s="117" t="s">
        <v>73</v>
      </c>
      <c r="S48" s="1"/>
      <c r="T48" s="1"/>
      <c r="U48" s="1">
        <f t="shared" si="1"/>
        <v>0</v>
      </c>
      <c r="V48" s="1">
        <f t="shared" si="2"/>
        <v>0</v>
      </c>
      <c r="W48" s="1">
        <f t="shared" si="3"/>
        <v>0</v>
      </c>
      <c r="X48" s="1"/>
    </row>
    <row r="49" spans="1:24" s="3" customFormat="1" x14ac:dyDescent="0.4">
      <c r="A49" s="1"/>
      <c r="B49" s="190"/>
      <c r="C49" s="202"/>
      <c r="D49" s="158" t="s">
        <v>55</v>
      </c>
      <c r="E49" s="158"/>
      <c r="F49" s="158"/>
      <c r="G49" s="158"/>
      <c r="H49" s="158"/>
      <c r="I49" s="158"/>
      <c r="J49" s="158"/>
      <c r="K49" s="66"/>
      <c r="L49" s="12">
        <f>K49*25</f>
        <v>0</v>
      </c>
      <c r="M49" s="108">
        <f>IF(M23+M24+M25+M26+M28+M33+K84&gt;0,L49*O49,0)</f>
        <v>0</v>
      </c>
      <c r="N49" s="8"/>
      <c r="O49" s="114">
        <v>1.4</v>
      </c>
      <c r="P49" s="122" t="s">
        <v>73</v>
      </c>
      <c r="Q49" s="123" t="s">
        <v>73</v>
      </c>
      <c r="R49" s="117" t="s">
        <v>73</v>
      </c>
      <c r="S49" s="1"/>
      <c r="T49" s="1"/>
      <c r="U49" s="1">
        <f t="shared" si="1"/>
        <v>0</v>
      </c>
      <c r="V49" s="1">
        <f t="shared" si="2"/>
        <v>0</v>
      </c>
      <c r="W49" s="1">
        <f t="shared" si="3"/>
        <v>0</v>
      </c>
      <c r="X49" s="1"/>
    </row>
    <row r="50" spans="1:24" s="3" customFormat="1" x14ac:dyDescent="0.4">
      <c r="A50" s="1"/>
      <c r="B50" s="190"/>
      <c r="C50" s="202"/>
      <c r="D50" s="158" t="s">
        <v>54</v>
      </c>
      <c r="E50" s="158"/>
      <c r="F50" s="158"/>
      <c r="G50" s="158"/>
      <c r="H50" s="158"/>
      <c r="I50" s="158"/>
      <c r="J50" s="158"/>
      <c r="K50" s="66"/>
      <c r="L50" s="12">
        <f>K50*25</f>
        <v>0</v>
      </c>
      <c r="M50" s="108">
        <f>IF(M23+M24+M25+M26+M28+M33+K84&gt;0,L50*O50,0)</f>
        <v>0</v>
      </c>
      <c r="N50" s="8"/>
      <c r="O50" s="114">
        <v>1.9</v>
      </c>
      <c r="P50" s="122" t="s">
        <v>73</v>
      </c>
      <c r="Q50" s="123" t="s">
        <v>73</v>
      </c>
      <c r="R50" s="117" t="s">
        <v>73</v>
      </c>
      <c r="S50" s="1"/>
      <c r="T50" s="1"/>
      <c r="U50" s="1">
        <f t="shared" si="1"/>
        <v>0</v>
      </c>
      <c r="V50" s="1">
        <f t="shared" si="2"/>
        <v>0</v>
      </c>
      <c r="W50" s="1">
        <f t="shared" si="3"/>
        <v>0</v>
      </c>
      <c r="X50" s="1"/>
    </row>
    <row r="51" spans="1:24" s="3" customFormat="1" x14ac:dyDescent="0.4">
      <c r="A51" s="1"/>
      <c r="B51" s="190"/>
      <c r="C51" s="202"/>
      <c r="D51" s="158" t="s">
        <v>53</v>
      </c>
      <c r="E51" s="158"/>
      <c r="F51" s="158"/>
      <c r="G51" s="158"/>
      <c r="H51" s="158"/>
      <c r="I51" s="158"/>
      <c r="J51" s="158"/>
      <c r="K51" s="66"/>
      <c r="L51" s="12">
        <f>K51*25</f>
        <v>0</v>
      </c>
      <c r="M51" s="108">
        <f>IF(M23+M24+M25+M26+M28+M33+K84&gt;0,L51*O51,0)</f>
        <v>0</v>
      </c>
      <c r="N51" s="8"/>
      <c r="O51" s="114">
        <v>2.8</v>
      </c>
      <c r="P51" s="122" t="s">
        <v>73</v>
      </c>
      <c r="Q51" s="123" t="s">
        <v>73</v>
      </c>
      <c r="R51" s="117" t="s">
        <v>73</v>
      </c>
      <c r="S51" s="1"/>
      <c r="T51" s="1"/>
      <c r="U51" s="1">
        <f t="shared" si="1"/>
        <v>0</v>
      </c>
      <c r="V51" s="1">
        <f t="shared" si="2"/>
        <v>0</v>
      </c>
      <c r="W51" s="1">
        <f t="shared" si="3"/>
        <v>0</v>
      </c>
      <c r="X51" s="1"/>
    </row>
    <row r="52" spans="1:24" s="3" customFormat="1" x14ac:dyDescent="0.4">
      <c r="A52" s="1"/>
      <c r="B52" s="190"/>
      <c r="C52" s="202"/>
      <c r="D52" s="156" t="s">
        <v>69</v>
      </c>
      <c r="E52" s="157"/>
      <c r="F52" s="157"/>
      <c r="G52" s="157"/>
      <c r="H52" s="157"/>
      <c r="I52" s="157"/>
      <c r="J52" s="157"/>
      <c r="K52" s="66"/>
      <c r="L52" s="12">
        <f>K52*25</f>
        <v>0</v>
      </c>
      <c r="M52" s="108">
        <f>IF(M23+M24+M25+M26+M28+M33+K47+K84&gt;0,L52*O52,0)</f>
        <v>0</v>
      </c>
      <c r="N52" s="8"/>
      <c r="O52" s="114">
        <v>3</v>
      </c>
      <c r="P52" s="122" t="s">
        <v>73</v>
      </c>
      <c r="Q52" s="123"/>
      <c r="R52" s="117" t="s">
        <v>73</v>
      </c>
      <c r="S52" s="1"/>
      <c r="T52" s="1"/>
      <c r="U52" s="1">
        <f t="shared" si="1"/>
        <v>0</v>
      </c>
      <c r="V52" s="1">
        <f t="shared" si="2"/>
        <v>0</v>
      </c>
      <c r="W52" s="1">
        <f t="shared" si="3"/>
        <v>0</v>
      </c>
      <c r="X52" s="1"/>
    </row>
    <row r="53" spans="1:24" s="3" customFormat="1" x14ac:dyDescent="0.4">
      <c r="A53" s="1"/>
      <c r="B53" s="190"/>
      <c r="C53" s="202"/>
      <c r="D53" s="156" t="s">
        <v>70</v>
      </c>
      <c r="E53" s="157"/>
      <c r="F53" s="157"/>
      <c r="G53" s="157"/>
      <c r="H53" s="157"/>
      <c r="I53" s="157"/>
      <c r="J53" s="157"/>
      <c r="K53" s="66"/>
      <c r="L53" s="12">
        <f>K53*25</f>
        <v>0</v>
      </c>
      <c r="M53" s="108">
        <f>IF(M23+M24+M25+M26+M28+M33+K84&gt;0,L53*O53,0)</f>
        <v>0</v>
      </c>
      <c r="N53" s="8"/>
      <c r="O53" s="114">
        <v>0.6</v>
      </c>
      <c r="P53" s="122" t="s">
        <v>73</v>
      </c>
      <c r="Q53" s="123" t="s">
        <v>73</v>
      </c>
      <c r="R53" s="117" t="s">
        <v>73</v>
      </c>
      <c r="S53" s="1"/>
      <c r="T53" s="1"/>
      <c r="U53" s="1">
        <f t="shared" si="1"/>
        <v>0</v>
      </c>
      <c r="V53" s="1">
        <f t="shared" si="2"/>
        <v>0</v>
      </c>
      <c r="W53" s="1">
        <f t="shared" si="3"/>
        <v>0</v>
      </c>
      <c r="X53" s="1"/>
    </row>
    <row r="54" spans="1:24" s="3" customFormat="1" ht="19.5" thickBot="1" x14ac:dyDescent="0.45">
      <c r="A54" s="1"/>
      <c r="B54" s="190"/>
      <c r="C54" s="202"/>
      <c r="D54" s="156" t="s">
        <v>71</v>
      </c>
      <c r="E54" s="157"/>
      <c r="F54" s="157"/>
      <c r="G54" s="157"/>
      <c r="H54" s="157"/>
      <c r="I54" s="157"/>
      <c r="J54" s="157"/>
      <c r="K54" s="67"/>
      <c r="L54" s="13">
        <f t="shared" ref="L54" si="4">K54*25</f>
        <v>0</v>
      </c>
      <c r="M54" s="108">
        <f>IF(M23+M24+M25+M26+M28+M33+K84&gt;0,L54*O54,0)</f>
        <v>0</v>
      </c>
      <c r="N54" s="8"/>
      <c r="O54" s="114">
        <v>0.6</v>
      </c>
      <c r="P54" s="122" t="s">
        <v>73</v>
      </c>
      <c r="Q54" s="123" t="s">
        <v>73</v>
      </c>
      <c r="R54" s="117" t="s">
        <v>73</v>
      </c>
      <c r="S54" s="1"/>
      <c r="T54" s="1"/>
      <c r="U54" s="1">
        <f t="shared" si="1"/>
        <v>0</v>
      </c>
      <c r="V54" s="1">
        <f t="shared" si="2"/>
        <v>0</v>
      </c>
      <c r="W54" s="1">
        <f t="shared" si="3"/>
        <v>0</v>
      </c>
      <c r="X54" s="1"/>
    </row>
    <row r="55" spans="1:24" s="3" customFormat="1" x14ac:dyDescent="0.4">
      <c r="A55" s="1"/>
      <c r="B55" s="190"/>
      <c r="C55" s="202"/>
      <c r="D55" s="168"/>
      <c r="E55" s="157"/>
      <c r="F55" s="157"/>
      <c r="G55" s="157"/>
      <c r="H55" s="157"/>
      <c r="I55" s="157"/>
      <c r="J55" s="157"/>
      <c r="K55" s="14"/>
      <c r="L55" s="15"/>
      <c r="M55" s="108"/>
      <c r="N55" s="8"/>
      <c r="O55" s="114"/>
      <c r="P55" s="122"/>
      <c r="Q55" s="123"/>
      <c r="R55" s="117"/>
      <c r="S55" s="1"/>
      <c r="T55" s="1"/>
      <c r="U55" s="1">
        <f t="shared" si="1"/>
        <v>0</v>
      </c>
      <c r="V55" s="1">
        <f t="shared" si="2"/>
        <v>0</v>
      </c>
      <c r="W55" s="1">
        <f t="shared" si="3"/>
        <v>0</v>
      </c>
      <c r="X55" s="1"/>
    </row>
    <row r="56" spans="1:24" s="3" customFormat="1" ht="19.5" thickBot="1" x14ac:dyDescent="0.45">
      <c r="A56" s="1"/>
      <c r="B56" s="190"/>
      <c r="C56" s="202"/>
      <c r="D56" s="169" t="s">
        <v>56</v>
      </c>
      <c r="E56" s="170"/>
      <c r="F56" s="170"/>
      <c r="G56" s="170"/>
      <c r="H56" s="170"/>
      <c r="I56" s="170"/>
      <c r="J56" s="170"/>
      <c r="K56" s="19"/>
      <c r="L56" s="17"/>
      <c r="M56" s="108"/>
      <c r="N56" s="8"/>
      <c r="O56" s="114"/>
      <c r="P56" s="122"/>
      <c r="Q56" s="123"/>
      <c r="R56" s="117"/>
      <c r="S56" s="1"/>
      <c r="T56" s="1"/>
      <c r="U56" s="1">
        <f t="shared" si="1"/>
        <v>0</v>
      </c>
      <c r="V56" s="1">
        <f t="shared" si="2"/>
        <v>0</v>
      </c>
      <c r="W56" s="1">
        <f t="shared" si="3"/>
        <v>0</v>
      </c>
      <c r="X56" s="1"/>
    </row>
    <row r="57" spans="1:24" s="3" customFormat="1" ht="15.75" customHeight="1" thickBot="1" x14ac:dyDescent="0.45">
      <c r="A57" s="1"/>
      <c r="B57" s="190"/>
      <c r="C57" s="202"/>
      <c r="D57" s="156" t="s">
        <v>134</v>
      </c>
      <c r="E57" s="157"/>
      <c r="F57" s="157"/>
      <c r="G57" s="157"/>
      <c r="H57" s="157"/>
      <c r="I57" s="157"/>
      <c r="J57" s="157"/>
      <c r="K57" s="56" t="s">
        <v>83</v>
      </c>
      <c r="L57" s="65"/>
      <c r="M57" s="108">
        <f>L57*O57</f>
        <v>0</v>
      </c>
      <c r="N57" s="8"/>
      <c r="O57" s="114">
        <v>0.5</v>
      </c>
      <c r="P57" s="122" t="s">
        <v>73</v>
      </c>
      <c r="Q57" s="123" t="s">
        <v>73</v>
      </c>
      <c r="R57" s="117" t="s">
        <v>73</v>
      </c>
      <c r="S57" s="1"/>
      <c r="T57" s="1"/>
      <c r="U57" s="1">
        <f t="shared" si="1"/>
        <v>0</v>
      </c>
      <c r="V57" s="1">
        <f t="shared" si="2"/>
        <v>0</v>
      </c>
      <c r="W57" s="1">
        <f t="shared" si="3"/>
        <v>0</v>
      </c>
      <c r="X57" s="1"/>
    </row>
    <row r="58" spans="1:24" s="3" customFormat="1" x14ac:dyDescent="0.4">
      <c r="A58" s="1"/>
      <c r="B58" s="190"/>
      <c r="C58" s="202"/>
      <c r="D58" s="168"/>
      <c r="E58" s="157"/>
      <c r="F58" s="157"/>
      <c r="G58" s="157"/>
      <c r="H58" s="157"/>
      <c r="I58" s="157"/>
      <c r="J58" s="157"/>
      <c r="K58" s="20"/>
      <c r="L58" s="21"/>
      <c r="M58" s="108"/>
      <c r="N58" s="8"/>
      <c r="O58" s="114"/>
      <c r="P58" s="122"/>
      <c r="Q58" s="123"/>
      <c r="R58" s="117"/>
      <c r="S58" s="1"/>
      <c r="T58" s="1"/>
      <c r="U58" s="1">
        <f t="shared" si="1"/>
        <v>0</v>
      </c>
      <c r="V58" s="1">
        <f t="shared" si="2"/>
        <v>0</v>
      </c>
      <c r="W58" s="1">
        <f t="shared" si="3"/>
        <v>0</v>
      </c>
      <c r="X58" s="1"/>
    </row>
    <row r="59" spans="1:24" s="3" customFormat="1" ht="19.5" thickBot="1" x14ac:dyDescent="0.45">
      <c r="A59" s="1"/>
      <c r="B59" s="190"/>
      <c r="C59" s="202"/>
      <c r="D59" s="169" t="s">
        <v>57</v>
      </c>
      <c r="E59" s="170"/>
      <c r="F59" s="170"/>
      <c r="G59" s="170"/>
      <c r="H59" s="170"/>
      <c r="I59" s="170"/>
      <c r="J59" s="170"/>
      <c r="K59" s="16"/>
      <c r="L59" s="17"/>
      <c r="M59" s="108"/>
      <c r="N59" s="8"/>
      <c r="O59" s="114"/>
      <c r="P59" s="122"/>
      <c r="Q59" s="123"/>
      <c r="R59" s="117"/>
      <c r="S59" s="1"/>
      <c r="T59" s="1"/>
      <c r="U59" s="1">
        <f t="shared" si="1"/>
        <v>0</v>
      </c>
      <c r="V59" s="1">
        <f t="shared" si="2"/>
        <v>0</v>
      </c>
      <c r="W59" s="1">
        <f t="shared" si="3"/>
        <v>0</v>
      </c>
      <c r="X59" s="1"/>
    </row>
    <row r="60" spans="1:24" s="3" customFormat="1" ht="15" customHeight="1" x14ac:dyDescent="0.4">
      <c r="A60" s="1"/>
      <c r="B60" s="190"/>
      <c r="C60" s="202"/>
      <c r="D60" s="156" t="s">
        <v>110</v>
      </c>
      <c r="E60" s="157"/>
      <c r="F60" s="157"/>
      <c r="G60" s="157"/>
      <c r="H60" s="157"/>
      <c r="I60" s="157"/>
      <c r="J60" s="157"/>
      <c r="K60" s="132"/>
      <c r="L60" s="11">
        <f>K60*5</f>
        <v>0</v>
      </c>
      <c r="M60" s="108">
        <f>L60*O60</f>
        <v>0</v>
      </c>
      <c r="N60" s="8"/>
      <c r="O60" s="114">
        <v>0.8</v>
      </c>
      <c r="P60" s="122" t="s">
        <v>73</v>
      </c>
      <c r="Q60" s="123"/>
      <c r="R60" s="117" t="s">
        <v>73</v>
      </c>
      <c r="S60" s="1"/>
      <c r="T60" s="1"/>
      <c r="U60" s="1">
        <f t="shared" si="1"/>
        <v>0</v>
      </c>
      <c r="V60" s="1">
        <f t="shared" si="2"/>
        <v>0</v>
      </c>
      <c r="W60" s="1">
        <f t="shared" si="3"/>
        <v>0</v>
      </c>
      <c r="X60" s="1"/>
    </row>
    <row r="61" spans="1:24" s="3" customFormat="1" x14ac:dyDescent="0.4">
      <c r="A61" s="1"/>
      <c r="B61" s="190"/>
      <c r="C61" s="202"/>
      <c r="D61" s="156" t="s">
        <v>58</v>
      </c>
      <c r="E61" s="157"/>
      <c r="F61" s="157"/>
      <c r="G61" s="157"/>
      <c r="H61" s="157"/>
      <c r="I61" s="157"/>
      <c r="J61" s="157"/>
      <c r="K61" s="66"/>
      <c r="L61" s="12">
        <f>K61*5</f>
        <v>0</v>
      </c>
      <c r="M61" s="108">
        <f t="shared" ref="M61" si="5">L61*O61</f>
        <v>0</v>
      </c>
      <c r="N61" s="8"/>
      <c r="O61" s="114">
        <v>0.8</v>
      </c>
      <c r="P61" s="122" t="s">
        <v>73</v>
      </c>
      <c r="Q61" s="123"/>
      <c r="R61" s="117" t="s">
        <v>73</v>
      </c>
      <c r="S61" s="1"/>
      <c r="T61" s="1"/>
      <c r="U61" s="1">
        <f t="shared" si="1"/>
        <v>0</v>
      </c>
      <c r="V61" s="1">
        <f t="shared" si="2"/>
        <v>0</v>
      </c>
      <c r="W61" s="1">
        <f t="shared" si="3"/>
        <v>0</v>
      </c>
      <c r="X61" s="1"/>
    </row>
    <row r="62" spans="1:24" s="3" customFormat="1" x14ac:dyDescent="0.4">
      <c r="A62" s="1"/>
      <c r="B62" s="190"/>
      <c r="C62" s="202"/>
      <c r="D62" s="156" t="s">
        <v>59</v>
      </c>
      <c r="E62" s="157"/>
      <c r="F62" s="157"/>
      <c r="G62" s="157"/>
      <c r="H62" s="157"/>
      <c r="I62" s="157"/>
      <c r="J62" s="157"/>
      <c r="K62" s="54" t="s">
        <v>83</v>
      </c>
      <c r="L62" s="58"/>
      <c r="M62" s="108">
        <f>L62*O62</f>
        <v>0</v>
      </c>
      <c r="N62" s="8"/>
      <c r="O62" s="114">
        <v>0.8</v>
      </c>
      <c r="P62" s="122" t="s">
        <v>73</v>
      </c>
      <c r="Q62" s="123"/>
      <c r="R62" s="117" t="s">
        <v>73</v>
      </c>
      <c r="S62" s="1"/>
      <c r="T62" s="1"/>
      <c r="U62" s="1">
        <f t="shared" si="1"/>
        <v>0</v>
      </c>
      <c r="V62" s="1">
        <f t="shared" si="2"/>
        <v>0</v>
      </c>
      <c r="W62" s="1">
        <f t="shared" si="3"/>
        <v>0</v>
      </c>
      <c r="X62" s="1"/>
    </row>
    <row r="63" spans="1:24" s="3" customFormat="1" x14ac:dyDescent="0.4">
      <c r="A63" s="1"/>
      <c r="B63" s="190"/>
      <c r="C63" s="202"/>
      <c r="D63" s="156" t="s">
        <v>60</v>
      </c>
      <c r="E63" s="157"/>
      <c r="F63" s="157"/>
      <c r="G63" s="157"/>
      <c r="H63" s="157"/>
      <c r="I63" s="157"/>
      <c r="J63" s="157"/>
      <c r="K63" s="54" t="s">
        <v>83</v>
      </c>
      <c r="L63" s="58"/>
      <c r="M63" s="108">
        <f t="shared" ref="M63:M65" si="6">L63*O63</f>
        <v>0</v>
      </c>
      <c r="N63" s="8"/>
      <c r="O63" s="114">
        <v>0.8</v>
      </c>
      <c r="P63" s="122" t="s">
        <v>73</v>
      </c>
      <c r="Q63" s="123"/>
      <c r="R63" s="117" t="s">
        <v>73</v>
      </c>
      <c r="S63" s="1"/>
      <c r="T63" s="1"/>
      <c r="U63" s="1">
        <f t="shared" si="1"/>
        <v>0</v>
      </c>
      <c r="V63" s="1">
        <f t="shared" si="2"/>
        <v>0</v>
      </c>
      <c r="W63" s="1">
        <f t="shared" si="3"/>
        <v>0</v>
      </c>
      <c r="X63" s="1"/>
    </row>
    <row r="64" spans="1:24" s="3" customFormat="1" x14ac:dyDescent="0.4">
      <c r="A64" s="1"/>
      <c r="B64" s="190"/>
      <c r="C64" s="202"/>
      <c r="D64" s="156" t="s">
        <v>66</v>
      </c>
      <c r="E64" s="157"/>
      <c r="F64" s="157"/>
      <c r="G64" s="157"/>
      <c r="H64" s="157"/>
      <c r="I64" s="157"/>
      <c r="J64" s="157"/>
      <c r="K64" s="54" t="s">
        <v>83</v>
      </c>
      <c r="L64" s="58"/>
      <c r="M64" s="108">
        <f t="shared" si="6"/>
        <v>0</v>
      </c>
      <c r="N64" s="8"/>
      <c r="O64" s="114">
        <v>0.7</v>
      </c>
      <c r="P64" s="122" t="s">
        <v>73</v>
      </c>
      <c r="Q64" s="123" t="s">
        <v>73</v>
      </c>
      <c r="R64" s="117" t="s">
        <v>73</v>
      </c>
      <c r="S64" s="1"/>
      <c r="T64" s="1"/>
      <c r="U64" s="1">
        <f t="shared" si="1"/>
        <v>0</v>
      </c>
      <c r="V64" s="1">
        <f t="shared" si="2"/>
        <v>0</v>
      </c>
      <c r="W64" s="1">
        <f t="shared" si="3"/>
        <v>0</v>
      </c>
      <c r="X64" s="1"/>
    </row>
    <row r="65" spans="1:24" s="3" customFormat="1" x14ac:dyDescent="0.4">
      <c r="A65" s="1"/>
      <c r="B65" s="190"/>
      <c r="C65" s="202"/>
      <c r="D65" s="156" t="s">
        <v>61</v>
      </c>
      <c r="E65" s="157"/>
      <c r="F65" s="157"/>
      <c r="G65" s="157"/>
      <c r="H65" s="157"/>
      <c r="I65" s="157"/>
      <c r="J65" s="157"/>
      <c r="K65" s="54" t="s">
        <v>83</v>
      </c>
      <c r="L65" s="58"/>
      <c r="M65" s="108">
        <f t="shared" si="6"/>
        <v>0</v>
      </c>
      <c r="N65" s="8"/>
      <c r="O65" s="114">
        <v>0.3</v>
      </c>
      <c r="P65" s="122" t="s">
        <v>73</v>
      </c>
      <c r="Q65" s="123" t="s">
        <v>73</v>
      </c>
      <c r="R65" s="117" t="s">
        <v>73</v>
      </c>
      <c r="S65" s="1"/>
      <c r="T65" s="1"/>
      <c r="U65" s="1">
        <f t="shared" si="1"/>
        <v>0</v>
      </c>
      <c r="V65" s="1">
        <f t="shared" si="2"/>
        <v>0</v>
      </c>
      <c r="W65" s="1">
        <f t="shared" si="3"/>
        <v>0</v>
      </c>
      <c r="X65" s="1"/>
    </row>
    <row r="66" spans="1:24" s="3" customFormat="1" x14ac:dyDescent="0.4">
      <c r="A66" s="1"/>
      <c r="B66" s="190"/>
      <c r="C66" s="202"/>
      <c r="D66" s="168"/>
      <c r="E66" s="157"/>
      <c r="F66" s="157"/>
      <c r="G66" s="157"/>
      <c r="H66" s="157"/>
      <c r="I66" s="157"/>
      <c r="J66" s="157"/>
      <c r="K66" s="22"/>
      <c r="L66" s="18"/>
      <c r="M66" s="108"/>
      <c r="N66" s="8"/>
      <c r="O66" s="114"/>
      <c r="P66" s="122"/>
      <c r="Q66" s="123"/>
      <c r="R66" s="117"/>
      <c r="S66" s="1"/>
      <c r="T66" s="1"/>
      <c r="U66" s="1">
        <f t="shared" si="1"/>
        <v>0</v>
      </c>
      <c r="V66" s="1">
        <f t="shared" si="2"/>
        <v>0</v>
      </c>
      <c r="W66" s="1">
        <f t="shared" si="3"/>
        <v>0</v>
      </c>
      <c r="X66" s="1"/>
    </row>
    <row r="67" spans="1:24" s="3" customFormat="1" ht="19.5" thickBot="1" x14ac:dyDescent="0.45">
      <c r="A67" s="1"/>
      <c r="B67" s="190"/>
      <c r="C67" s="202"/>
      <c r="D67" s="169" t="s">
        <v>62</v>
      </c>
      <c r="E67" s="170"/>
      <c r="F67" s="170"/>
      <c r="G67" s="170"/>
      <c r="H67" s="170"/>
      <c r="I67" s="170"/>
      <c r="J67" s="170"/>
      <c r="K67" s="16"/>
      <c r="L67" s="17"/>
      <c r="M67" s="108"/>
      <c r="N67" s="8"/>
      <c r="O67" s="114"/>
      <c r="P67" s="122"/>
      <c r="Q67" s="123"/>
      <c r="R67" s="117"/>
      <c r="S67" s="1"/>
      <c r="T67" s="1"/>
      <c r="U67" s="1">
        <f t="shared" si="1"/>
        <v>0</v>
      </c>
      <c r="V67" s="1">
        <f t="shared" si="2"/>
        <v>0</v>
      </c>
      <c r="W67" s="1">
        <f t="shared" si="3"/>
        <v>0</v>
      </c>
      <c r="X67" s="1"/>
    </row>
    <row r="68" spans="1:24" s="3" customFormat="1" ht="15" customHeight="1" x14ac:dyDescent="0.4">
      <c r="A68" s="1"/>
      <c r="B68" s="190"/>
      <c r="C68" s="202"/>
      <c r="D68" s="156" t="s">
        <v>63</v>
      </c>
      <c r="E68" s="157"/>
      <c r="F68" s="157"/>
      <c r="G68" s="157"/>
      <c r="H68" s="157"/>
      <c r="I68" s="157"/>
      <c r="J68" s="157"/>
      <c r="K68" s="68"/>
      <c r="L68" s="11">
        <f>25*K68</f>
        <v>0</v>
      </c>
      <c r="M68" s="108">
        <f>IF(M23+M24+M25+M28+M33+K84&gt;0,L68*O68,0)</f>
        <v>0</v>
      </c>
      <c r="N68" s="8"/>
      <c r="O68" s="114">
        <v>0.4</v>
      </c>
      <c r="P68" s="122"/>
      <c r="Q68" s="123" t="s">
        <v>73</v>
      </c>
      <c r="R68" s="117" t="s">
        <v>73</v>
      </c>
      <c r="S68" s="1"/>
      <c r="T68" s="1"/>
      <c r="U68" s="1">
        <f t="shared" si="1"/>
        <v>0</v>
      </c>
      <c r="V68" s="1">
        <f t="shared" si="2"/>
        <v>0</v>
      </c>
      <c r="W68" s="1">
        <f t="shared" si="3"/>
        <v>0</v>
      </c>
      <c r="X68" s="1"/>
    </row>
    <row r="69" spans="1:24" s="3" customFormat="1" x14ac:dyDescent="0.4">
      <c r="A69" s="1"/>
      <c r="B69" s="190"/>
      <c r="C69" s="202"/>
      <c r="D69" s="156" t="s">
        <v>64</v>
      </c>
      <c r="E69" s="157"/>
      <c r="F69" s="157"/>
      <c r="G69" s="157"/>
      <c r="H69" s="157"/>
      <c r="I69" s="157"/>
      <c r="J69" s="157"/>
      <c r="K69" s="54" t="s">
        <v>83</v>
      </c>
      <c r="L69" s="58"/>
      <c r="M69" s="108">
        <f t="shared" ref="M69:M83" si="7">L69*O69</f>
        <v>0</v>
      </c>
      <c r="N69" s="8"/>
      <c r="O69" s="114">
        <v>0.5</v>
      </c>
      <c r="P69" s="122"/>
      <c r="Q69" s="123" t="s">
        <v>73</v>
      </c>
      <c r="R69" s="117" t="s">
        <v>73</v>
      </c>
      <c r="S69" s="1"/>
      <c r="T69" s="1"/>
      <c r="U69" s="1">
        <f t="shared" si="1"/>
        <v>0</v>
      </c>
      <c r="V69" s="1">
        <f t="shared" si="2"/>
        <v>0</v>
      </c>
      <c r="W69" s="1">
        <f t="shared" si="3"/>
        <v>0</v>
      </c>
      <c r="X69" s="1"/>
    </row>
    <row r="70" spans="1:24" s="3" customFormat="1" ht="19.5" thickBot="1" x14ac:dyDescent="0.45">
      <c r="A70" s="1"/>
      <c r="B70" s="190"/>
      <c r="C70" s="202"/>
      <c r="D70" s="261" t="s">
        <v>65</v>
      </c>
      <c r="E70" s="262"/>
      <c r="F70" s="262"/>
      <c r="G70" s="262"/>
      <c r="H70" s="262"/>
      <c r="I70" s="262"/>
      <c r="J70" s="263"/>
      <c r="K70" s="57" t="s">
        <v>83</v>
      </c>
      <c r="L70" s="62"/>
      <c r="M70" s="109">
        <f t="shared" si="7"/>
        <v>0</v>
      </c>
      <c r="N70" s="8"/>
      <c r="O70" s="124">
        <v>0.1</v>
      </c>
      <c r="P70" s="125"/>
      <c r="Q70" s="126" t="s">
        <v>73</v>
      </c>
      <c r="R70" s="127"/>
      <c r="S70" s="1"/>
      <c r="T70" s="1"/>
      <c r="U70" s="1">
        <f t="shared" si="1"/>
        <v>0</v>
      </c>
      <c r="V70" s="1">
        <f t="shared" si="2"/>
        <v>0</v>
      </c>
      <c r="W70" s="1">
        <f t="shared" si="3"/>
        <v>0</v>
      </c>
      <c r="X70" s="1"/>
    </row>
    <row r="71" spans="1:24" s="3" customFormat="1" x14ac:dyDescent="0.4">
      <c r="A71" s="1"/>
      <c r="B71" s="191" t="s">
        <v>8</v>
      </c>
      <c r="C71" s="203" t="s">
        <v>7</v>
      </c>
      <c r="D71" s="153" t="s">
        <v>42</v>
      </c>
      <c r="E71" s="154"/>
      <c r="F71" s="154"/>
      <c r="G71" s="154"/>
      <c r="H71" s="154"/>
      <c r="I71" s="154"/>
      <c r="J71" s="155"/>
      <c r="K71" s="11" t="s">
        <v>83</v>
      </c>
      <c r="L71" s="60"/>
      <c r="M71" s="108">
        <f t="shared" si="7"/>
        <v>0</v>
      </c>
      <c r="N71" s="8"/>
      <c r="O71" s="114">
        <v>0</v>
      </c>
      <c r="P71" s="128"/>
      <c r="Q71" s="116"/>
      <c r="R71" s="113"/>
      <c r="S71" s="1"/>
      <c r="T71" s="1"/>
      <c r="U71" s="1">
        <f t="shared" si="1"/>
        <v>0</v>
      </c>
      <c r="V71" s="1">
        <f t="shared" si="2"/>
        <v>0</v>
      </c>
      <c r="W71" s="1">
        <f t="shared" si="3"/>
        <v>0</v>
      </c>
      <c r="X71" s="1"/>
    </row>
    <row r="72" spans="1:24" s="3" customFormat="1" x14ac:dyDescent="0.4">
      <c r="A72" s="1"/>
      <c r="B72" s="192"/>
      <c r="C72" s="204"/>
      <c r="D72" s="153" t="s">
        <v>121</v>
      </c>
      <c r="E72" s="154"/>
      <c r="F72" s="154"/>
      <c r="G72" s="154"/>
      <c r="H72" s="154"/>
      <c r="I72" s="154"/>
      <c r="J72" s="155"/>
      <c r="K72" s="12" t="s">
        <v>83</v>
      </c>
      <c r="L72" s="58"/>
      <c r="M72" s="108">
        <f t="shared" si="7"/>
        <v>0</v>
      </c>
      <c r="N72" s="8"/>
      <c r="O72" s="114">
        <v>0.3</v>
      </c>
      <c r="P72" s="128" t="s">
        <v>73</v>
      </c>
      <c r="Q72" s="116" t="s">
        <v>73</v>
      </c>
      <c r="R72" s="117"/>
      <c r="S72" s="1"/>
      <c r="T72" s="1"/>
      <c r="U72" s="1">
        <f t="shared" si="1"/>
        <v>0</v>
      </c>
      <c r="V72" s="1">
        <f t="shared" si="2"/>
        <v>0</v>
      </c>
      <c r="W72" s="1">
        <f t="shared" si="3"/>
        <v>0</v>
      </c>
      <c r="X72" s="1"/>
    </row>
    <row r="73" spans="1:24" s="3" customFormat="1" x14ac:dyDescent="0.4">
      <c r="A73" s="1"/>
      <c r="B73" s="192"/>
      <c r="C73" s="204"/>
      <c r="D73" s="153" t="s">
        <v>41</v>
      </c>
      <c r="E73" s="154"/>
      <c r="F73" s="154"/>
      <c r="G73" s="154"/>
      <c r="H73" s="154"/>
      <c r="I73" s="154"/>
      <c r="J73" s="155"/>
      <c r="K73" s="12" t="s">
        <v>83</v>
      </c>
      <c r="L73" s="58"/>
      <c r="M73" s="108">
        <f t="shared" si="7"/>
        <v>0</v>
      </c>
      <c r="N73" s="8"/>
      <c r="O73" s="114">
        <v>0.2</v>
      </c>
      <c r="P73" s="128" t="s">
        <v>73</v>
      </c>
      <c r="Q73" s="116" t="s">
        <v>73</v>
      </c>
      <c r="R73" s="117"/>
      <c r="S73" s="1"/>
      <c r="T73" s="1"/>
      <c r="U73" s="1">
        <f t="shared" si="1"/>
        <v>0</v>
      </c>
      <c r="V73" s="1">
        <f t="shared" si="2"/>
        <v>0</v>
      </c>
      <c r="W73" s="1">
        <f t="shared" si="3"/>
        <v>0</v>
      </c>
      <c r="X73" s="1"/>
    </row>
    <row r="74" spans="1:24" s="3" customFormat="1" x14ac:dyDescent="0.4">
      <c r="A74" s="1"/>
      <c r="B74" s="192"/>
      <c r="C74" s="204"/>
      <c r="D74" s="153" t="s">
        <v>36</v>
      </c>
      <c r="E74" s="154"/>
      <c r="F74" s="154"/>
      <c r="G74" s="154"/>
      <c r="H74" s="154"/>
      <c r="I74" s="154"/>
      <c r="J74" s="155"/>
      <c r="K74" s="12" t="s">
        <v>83</v>
      </c>
      <c r="L74" s="58"/>
      <c r="M74" s="108">
        <f t="shared" si="7"/>
        <v>0</v>
      </c>
      <c r="N74" s="8"/>
      <c r="O74" s="114">
        <v>0.5</v>
      </c>
      <c r="P74" s="128" t="s">
        <v>73</v>
      </c>
      <c r="Q74" s="116" t="s">
        <v>73</v>
      </c>
      <c r="R74" s="117"/>
      <c r="S74" s="1"/>
      <c r="T74" s="1"/>
      <c r="U74" s="1">
        <f t="shared" si="1"/>
        <v>0</v>
      </c>
      <c r="V74" s="1">
        <f t="shared" si="2"/>
        <v>0</v>
      </c>
      <c r="W74" s="1">
        <f t="shared" si="3"/>
        <v>0</v>
      </c>
      <c r="X74" s="1"/>
    </row>
    <row r="75" spans="1:24" s="3" customFormat="1" x14ac:dyDescent="0.4">
      <c r="A75" s="1"/>
      <c r="B75" s="192"/>
      <c r="C75" s="204"/>
      <c r="D75" s="153" t="s">
        <v>37</v>
      </c>
      <c r="E75" s="154"/>
      <c r="F75" s="154"/>
      <c r="G75" s="154"/>
      <c r="H75" s="154"/>
      <c r="I75" s="154"/>
      <c r="J75" s="155"/>
      <c r="K75" s="12" t="s">
        <v>83</v>
      </c>
      <c r="L75" s="58"/>
      <c r="M75" s="108">
        <f t="shared" si="7"/>
        <v>0</v>
      </c>
      <c r="N75" s="8"/>
      <c r="O75" s="114">
        <v>0.8</v>
      </c>
      <c r="P75" s="128" t="s">
        <v>73</v>
      </c>
      <c r="Q75" s="116" t="s">
        <v>73</v>
      </c>
      <c r="R75" s="117"/>
      <c r="S75" s="1"/>
      <c r="T75" s="1"/>
      <c r="U75" s="1">
        <f t="shared" si="1"/>
        <v>0</v>
      </c>
      <c r="V75" s="1">
        <f t="shared" si="2"/>
        <v>0</v>
      </c>
      <c r="W75" s="1">
        <f t="shared" si="3"/>
        <v>0</v>
      </c>
      <c r="X75" s="1"/>
    </row>
    <row r="76" spans="1:24" s="3" customFormat="1" x14ac:dyDescent="0.4">
      <c r="A76" s="1"/>
      <c r="B76" s="192"/>
      <c r="C76" s="204"/>
      <c r="D76" s="153" t="s">
        <v>38</v>
      </c>
      <c r="E76" s="154"/>
      <c r="F76" s="154"/>
      <c r="G76" s="154"/>
      <c r="H76" s="154"/>
      <c r="I76" s="154"/>
      <c r="J76" s="155"/>
      <c r="K76" s="12" t="s">
        <v>83</v>
      </c>
      <c r="L76" s="58"/>
      <c r="M76" s="108">
        <f t="shared" si="7"/>
        <v>0</v>
      </c>
      <c r="N76" s="8"/>
      <c r="O76" s="114">
        <v>0.7</v>
      </c>
      <c r="P76" s="128" t="s">
        <v>73</v>
      </c>
      <c r="Q76" s="116" t="s">
        <v>73</v>
      </c>
      <c r="R76" s="117" t="s">
        <v>73</v>
      </c>
      <c r="S76" s="1"/>
      <c r="T76" s="1"/>
      <c r="U76" s="1">
        <f t="shared" si="1"/>
        <v>0</v>
      </c>
      <c r="V76" s="1">
        <f t="shared" si="2"/>
        <v>0</v>
      </c>
      <c r="W76" s="1">
        <f t="shared" si="3"/>
        <v>0</v>
      </c>
      <c r="X76" s="1"/>
    </row>
    <row r="77" spans="1:24" s="3" customFormat="1" x14ac:dyDescent="0.4">
      <c r="A77" s="1"/>
      <c r="B77" s="192"/>
      <c r="C77" s="204"/>
      <c r="D77" s="153" t="s">
        <v>137</v>
      </c>
      <c r="E77" s="154"/>
      <c r="F77" s="154"/>
      <c r="G77" s="154"/>
      <c r="H77" s="154"/>
      <c r="I77" s="154"/>
      <c r="J77" s="155"/>
      <c r="K77" s="12" t="s">
        <v>83</v>
      </c>
      <c r="L77" s="58"/>
      <c r="M77" s="108">
        <f t="shared" si="7"/>
        <v>0</v>
      </c>
      <c r="N77" s="8"/>
      <c r="O77" s="114">
        <v>0.8</v>
      </c>
      <c r="P77" s="128" t="s">
        <v>73</v>
      </c>
      <c r="Q77" s="116" t="s">
        <v>73</v>
      </c>
      <c r="R77" s="117"/>
      <c r="S77" s="1"/>
      <c r="T77" s="1"/>
      <c r="U77" s="1">
        <f t="shared" si="1"/>
        <v>0</v>
      </c>
      <c r="V77" s="1">
        <f t="shared" si="2"/>
        <v>0</v>
      </c>
      <c r="W77" s="1">
        <f t="shared" si="3"/>
        <v>0</v>
      </c>
      <c r="X77" s="1"/>
    </row>
    <row r="78" spans="1:24" s="3" customFormat="1" ht="15.6" hidden="1" customHeight="1" x14ac:dyDescent="0.4">
      <c r="A78" s="1"/>
      <c r="B78" s="192"/>
      <c r="C78" s="204"/>
      <c r="D78" s="153" t="s">
        <v>43</v>
      </c>
      <c r="E78" s="154"/>
      <c r="F78" s="154"/>
      <c r="G78" s="154"/>
      <c r="H78" s="154"/>
      <c r="I78" s="154"/>
      <c r="J78" s="155"/>
      <c r="K78" s="23"/>
      <c r="L78" s="62"/>
      <c r="M78" s="108">
        <f t="shared" si="7"/>
        <v>0</v>
      </c>
      <c r="N78" s="8"/>
      <c r="O78" s="114">
        <v>0.1</v>
      </c>
      <c r="P78" s="128"/>
      <c r="Q78" s="116"/>
      <c r="R78" s="117"/>
      <c r="S78" s="1"/>
      <c r="T78" s="1"/>
      <c r="U78" s="1">
        <f t="shared" si="1"/>
        <v>0</v>
      </c>
      <c r="V78" s="1">
        <f t="shared" si="2"/>
        <v>0</v>
      </c>
      <c r="W78" s="1">
        <f t="shared" si="3"/>
        <v>0</v>
      </c>
      <c r="X78" s="1"/>
    </row>
    <row r="79" spans="1:24" s="3" customFormat="1" ht="19.5" thickBot="1" x14ac:dyDescent="0.45">
      <c r="A79" s="1"/>
      <c r="B79" s="192"/>
      <c r="C79" s="205"/>
      <c r="D79" s="234" t="s">
        <v>39</v>
      </c>
      <c r="E79" s="235"/>
      <c r="F79" s="235"/>
      <c r="G79" s="235"/>
      <c r="H79" s="235"/>
      <c r="I79" s="235"/>
      <c r="J79" s="236"/>
      <c r="K79" s="24" t="s">
        <v>83</v>
      </c>
      <c r="L79" s="64"/>
      <c r="M79" s="133">
        <f t="shared" si="7"/>
        <v>0</v>
      </c>
      <c r="N79" s="8"/>
      <c r="O79" s="129">
        <v>1</v>
      </c>
      <c r="P79" s="130" t="s">
        <v>73</v>
      </c>
      <c r="Q79" s="119" t="s">
        <v>73</v>
      </c>
      <c r="R79" s="120" t="s">
        <v>73</v>
      </c>
      <c r="S79" s="1"/>
      <c r="T79" s="1"/>
      <c r="U79" s="1">
        <f t="shared" si="1"/>
        <v>0</v>
      </c>
      <c r="V79" s="1">
        <f t="shared" si="2"/>
        <v>0</v>
      </c>
      <c r="W79" s="1">
        <f t="shared" si="3"/>
        <v>0</v>
      </c>
      <c r="X79" s="1"/>
    </row>
    <row r="80" spans="1:24" s="3" customFormat="1" ht="19.5" thickBot="1" x14ac:dyDescent="0.45">
      <c r="A80" s="1"/>
      <c r="B80" s="192"/>
      <c r="C80" s="187" t="s">
        <v>40</v>
      </c>
      <c r="D80" s="232" t="s">
        <v>67</v>
      </c>
      <c r="E80" s="233"/>
      <c r="F80" s="233"/>
      <c r="G80" s="233"/>
      <c r="H80" s="233"/>
      <c r="I80" s="233"/>
      <c r="J80" s="233"/>
      <c r="K80" s="25"/>
      <c r="L80" s="26"/>
      <c r="M80" s="108"/>
      <c r="N80" s="8"/>
      <c r="O80" s="114"/>
      <c r="P80" s="128"/>
      <c r="Q80" s="116"/>
      <c r="R80" s="117"/>
      <c r="S80" s="1"/>
      <c r="T80" s="1"/>
      <c r="U80" s="1">
        <f t="shared" si="1"/>
        <v>0</v>
      </c>
      <c r="V80" s="1">
        <f t="shared" si="2"/>
        <v>0</v>
      </c>
      <c r="W80" s="1">
        <f t="shared" si="3"/>
        <v>0</v>
      </c>
      <c r="X80" s="1"/>
    </row>
    <row r="81" spans="1:24" s="3" customFormat="1" ht="15" customHeight="1" x14ac:dyDescent="0.4">
      <c r="A81" s="1"/>
      <c r="B81" s="192"/>
      <c r="C81" s="187"/>
      <c r="D81" s="153" t="s">
        <v>28</v>
      </c>
      <c r="E81" s="154"/>
      <c r="F81" s="154"/>
      <c r="G81" s="154"/>
      <c r="H81" s="154"/>
      <c r="I81" s="154"/>
      <c r="J81" s="154"/>
      <c r="K81" s="11" t="s">
        <v>83</v>
      </c>
      <c r="L81" s="60"/>
      <c r="M81" s="108">
        <f t="shared" si="7"/>
        <v>0</v>
      </c>
      <c r="N81" s="8"/>
      <c r="O81" s="114">
        <v>4</v>
      </c>
      <c r="P81" s="128" t="s">
        <v>73</v>
      </c>
      <c r="Q81" s="116" t="s">
        <v>73</v>
      </c>
      <c r="R81" s="117" t="s">
        <v>73</v>
      </c>
      <c r="S81" s="1"/>
      <c r="T81" s="1"/>
      <c r="U81" s="1">
        <f t="shared" si="1"/>
        <v>0</v>
      </c>
      <c r="V81" s="1">
        <f t="shared" si="2"/>
        <v>0</v>
      </c>
      <c r="W81" s="1">
        <f t="shared" si="3"/>
        <v>0</v>
      </c>
      <c r="X81" s="1"/>
    </row>
    <row r="82" spans="1:24" s="3" customFormat="1" x14ac:dyDescent="0.4">
      <c r="A82" s="1"/>
      <c r="B82" s="192"/>
      <c r="C82" s="187"/>
      <c r="D82" s="153" t="s">
        <v>29</v>
      </c>
      <c r="E82" s="154"/>
      <c r="F82" s="154"/>
      <c r="G82" s="154"/>
      <c r="H82" s="154"/>
      <c r="I82" s="154"/>
      <c r="J82" s="154"/>
      <c r="K82" s="12" t="s">
        <v>83</v>
      </c>
      <c r="L82" s="58"/>
      <c r="M82" s="108">
        <f t="shared" si="7"/>
        <v>0</v>
      </c>
      <c r="N82" s="8"/>
      <c r="O82" s="114">
        <v>2</v>
      </c>
      <c r="P82" s="128" t="s">
        <v>73</v>
      </c>
      <c r="Q82" s="116" t="s">
        <v>73</v>
      </c>
      <c r="R82" s="117" t="s">
        <v>73</v>
      </c>
      <c r="S82" s="1"/>
      <c r="T82" s="1"/>
      <c r="U82" s="1">
        <f t="shared" si="1"/>
        <v>0</v>
      </c>
      <c r="V82" s="1">
        <f t="shared" si="2"/>
        <v>0</v>
      </c>
      <c r="W82" s="1">
        <f t="shared" si="3"/>
        <v>0</v>
      </c>
      <c r="X82" s="1"/>
    </row>
    <row r="83" spans="1:24" s="3" customFormat="1" x14ac:dyDescent="0.4">
      <c r="A83" s="1"/>
      <c r="B83" s="192"/>
      <c r="C83" s="187"/>
      <c r="D83" s="153" t="s">
        <v>32</v>
      </c>
      <c r="E83" s="154"/>
      <c r="F83" s="154"/>
      <c r="G83" s="154"/>
      <c r="H83" s="154"/>
      <c r="I83" s="154"/>
      <c r="J83" s="154"/>
      <c r="K83" s="12" t="s">
        <v>83</v>
      </c>
      <c r="L83" s="58"/>
      <c r="M83" s="108">
        <f t="shared" si="7"/>
        <v>0</v>
      </c>
      <c r="N83" s="8"/>
      <c r="O83" s="114">
        <v>0.2</v>
      </c>
      <c r="P83" s="128" t="s">
        <v>73</v>
      </c>
      <c r="Q83" s="116" t="s">
        <v>73</v>
      </c>
      <c r="R83" s="117"/>
      <c r="S83" s="1"/>
      <c r="T83" s="1"/>
      <c r="U83" s="1">
        <f t="shared" si="1"/>
        <v>0</v>
      </c>
      <c r="V83" s="1">
        <f t="shared" si="2"/>
        <v>0</v>
      </c>
      <c r="W83" s="1">
        <f t="shared" si="3"/>
        <v>0</v>
      </c>
      <c r="X83" s="1"/>
    </row>
    <row r="84" spans="1:24" s="3" customFormat="1" ht="19.5" thickBot="1" x14ac:dyDescent="0.45">
      <c r="A84" s="1"/>
      <c r="B84" s="192"/>
      <c r="C84" s="187"/>
      <c r="D84" s="153" t="s">
        <v>81</v>
      </c>
      <c r="E84" s="154"/>
      <c r="F84" s="154"/>
      <c r="G84" s="154"/>
      <c r="H84" s="154"/>
      <c r="I84" s="154"/>
      <c r="J84" s="154"/>
      <c r="K84" s="61"/>
      <c r="L84" s="13" t="s">
        <v>83</v>
      </c>
      <c r="M84" s="108">
        <f>K84*O84</f>
        <v>0</v>
      </c>
      <c r="N84" s="8"/>
      <c r="O84" s="114">
        <v>0.8</v>
      </c>
      <c r="P84" s="128" t="s">
        <v>73</v>
      </c>
      <c r="Q84" s="116" t="s">
        <v>73</v>
      </c>
      <c r="R84" s="117" t="s">
        <v>73</v>
      </c>
      <c r="S84" s="1"/>
      <c r="T84" s="1"/>
      <c r="U84" s="1">
        <f t="shared" si="1"/>
        <v>0</v>
      </c>
      <c r="V84" s="1">
        <f t="shared" si="2"/>
        <v>0</v>
      </c>
      <c r="W84" s="1">
        <f t="shared" si="3"/>
        <v>0</v>
      </c>
      <c r="X84" s="1"/>
    </row>
    <row r="85" spans="1:24" s="3" customFormat="1" x14ac:dyDescent="0.4">
      <c r="A85" s="1"/>
      <c r="B85" s="192"/>
      <c r="C85" s="187"/>
      <c r="D85" s="153"/>
      <c r="E85" s="154"/>
      <c r="F85" s="154"/>
      <c r="G85" s="154"/>
      <c r="H85" s="154"/>
      <c r="I85" s="154"/>
      <c r="J85" s="154"/>
      <c r="K85" s="27"/>
      <c r="L85" s="28"/>
      <c r="M85" s="108"/>
      <c r="N85" s="8"/>
      <c r="O85" s="114"/>
      <c r="P85" s="128"/>
      <c r="Q85" s="116"/>
      <c r="R85" s="117"/>
      <c r="S85" s="1"/>
      <c r="T85" s="1"/>
      <c r="U85" s="1">
        <f t="shared" ref="U85:U91" si="8">IF(AND(M85&gt;0,P85="X"),1,0)</f>
        <v>0</v>
      </c>
      <c r="V85" s="1">
        <f t="shared" ref="V85:V91" si="9">IF(AND(M85&gt;0,Q85="X"),1,0)</f>
        <v>0</v>
      </c>
      <c r="W85" s="1">
        <f t="shared" ref="W85:W91" si="10">IF(AND(M85&gt;0,R85="X"),1,0)</f>
        <v>0</v>
      </c>
      <c r="X85" s="1"/>
    </row>
    <row r="86" spans="1:24" s="3" customFormat="1" ht="19.5" thickBot="1" x14ac:dyDescent="0.45">
      <c r="A86" s="1"/>
      <c r="B86" s="192"/>
      <c r="C86" s="187"/>
      <c r="D86" s="216" t="s">
        <v>68</v>
      </c>
      <c r="E86" s="217"/>
      <c r="F86" s="217"/>
      <c r="G86" s="217"/>
      <c r="H86" s="217"/>
      <c r="I86" s="217"/>
      <c r="J86" s="217"/>
      <c r="K86" s="29"/>
      <c r="L86" s="30"/>
      <c r="M86" s="108"/>
      <c r="N86" s="8"/>
      <c r="O86" s="114"/>
      <c r="P86" s="128"/>
      <c r="Q86" s="116"/>
      <c r="R86" s="117"/>
      <c r="S86" s="1"/>
      <c r="T86" s="1"/>
      <c r="U86" s="1">
        <f t="shared" si="8"/>
        <v>0</v>
      </c>
      <c r="V86" s="1">
        <f t="shared" si="9"/>
        <v>0</v>
      </c>
      <c r="W86" s="1">
        <f t="shared" si="10"/>
        <v>0</v>
      </c>
      <c r="X86" s="1"/>
    </row>
    <row r="87" spans="1:24" s="3" customFormat="1" ht="15" customHeight="1" x14ac:dyDescent="0.4">
      <c r="A87" s="1"/>
      <c r="B87" s="192"/>
      <c r="C87" s="187"/>
      <c r="D87" s="153" t="s">
        <v>30</v>
      </c>
      <c r="E87" s="154"/>
      <c r="F87" s="154"/>
      <c r="G87" s="154"/>
      <c r="H87" s="154"/>
      <c r="I87" s="154"/>
      <c r="J87" s="155"/>
      <c r="K87" s="11" t="s">
        <v>83</v>
      </c>
      <c r="L87" s="60"/>
      <c r="M87" s="108">
        <f t="shared" ref="M87:M91" si="11">L87*O87</f>
        <v>0</v>
      </c>
      <c r="N87" s="8"/>
      <c r="O87" s="114">
        <v>0.5</v>
      </c>
      <c r="P87" s="128"/>
      <c r="Q87" s="116"/>
      <c r="R87" s="117" t="s">
        <v>73</v>
      </c>
      <c r="S87" s="1"/>
      <c r="T87" s="1"/>
      <c r="U87" s="1">
        <f t="shared" si="8"/>
        <v>0</v>
      </c>
      <c r="V87" s="1">
        <f t="shared" si="9"/>
        <v>0</v>
      </c>
      <c r="W87" s="1">
        <f t="shared" si="10"/>
        <v>0</v>
      </c>
      <c r="X87" s="1"/>
    </row>
    <row r="88" spans="1:24" s="3" customFormat="1" x14ac:dyDescent="0.4">
      <c r="A88" s="1"/>
      <c r="B88" s="192"/>
      <c r="C88" s="187"/>
      <c r="D88" s="153" t="s">
        <v>33</v>
      </c>
      <c r="E88" s="154"/>
      <c r="F88" s="154"/>
      <c r="G88" s="154"/>
      <c r="H88" s="154"/>
      <c r="I88" s="154"/>
      <c r="J88" s="154"/>
      <c r="K88" s="58"/>
      <c r="L88" s="12" t="s">
        <v>83</v>
      </c>
      <c r="M88" s="108">
        <f>K88*O88</f>
        <v>0</v>
      </c>
      <c r="N88" s="8"/>
      <c r="O88" s="114">
        <v>1</v>
      </c>
      <c r="P88" s="128"/>
      <c r="Q88" s="116" t="s">
        <v>73</v>
      </c>
      <c r="R88" s="117" t="s">
        <v>73</v>
      </c>
      <c r="S88" s="1"/>
      <c r="T88" s="1"/>
      <c r="U88" s="1">
        <f t="shared" si="8"/>
        <v>0</v>
      </c>
      <c r="V88" s="1">
        <f t="shared" si="9"/>
        <v>0</v>
      </c>
      <c r="W88" s="1">
        <f t="shared" si="10"/>
        <v>0</v>
      </c>
      <c r="X88" s="1"/>
    </row>
    <row r="89" spans="1:24" s="3" customFormat="1" x14ac:dyDescent="0.4">
      <c r="A89" s="1"/>
      <c r="B89" s="192"/>
      <c r="C89" s="187"/>
      <c r="D89" s="153" t="s">
        <v>34</v>
      </c>
      <c r="E89" s="154"/>
      <c r="F89" s="154"/>
      <c r="G89" s="154"/>
      <c r="H89" s="154"/>
      <c r="I89" s="154"/>
      <c r="J89" s="154"/>
      <c r="K89" s="12" t="s">
        <v>83</v>
      </c>
      <c r="L89" s="58"/>
      <c r="M89" s="108">
        <f t="shared" si="11"/>
        <v>0</v>
      </c>
      <c r="N89" s="8"/>
      <c r="O89" s="114">
        <v>0.5</v>
      </c>
      <c r="P89" s="128" t="s">
        <v>73</v>
      </c>
      <c r="Q89" s="116" t="s">
        <v>73</v>
      </c>
      <c r="R89" s="117" t="s">
        <v>73</v>
      </c>
      <c r="S89" s="1"/>
      <c r="T89" s="1"/>
      <c r="U89" s="1">
        <f t="shared" si="8"/>
        <v>0</v>
      </c>
      <c r="V89" s="1">
        <f t="shared" si="9"/>
        <v>0</v>
      </c>
      <c r="W89" s="1">
        <f t="shared" si="10"/>
        <v>0</v>
      </c>
      <c r="X89" s="1"/>
    </row>
    <row r="90" spans="1:24" s="3" customFormat="1" x14ac:dyDescent="0.4">
      <c r="A90" s="1"/>
      <c r="B90" s="192"/>
      <c r="C90" s="187"/>
      <c r="D90" s="153" t="s">
        <v>31</v>
      </c>
      <c r="E90" s="154"/>
      <c r="F90" s="154"/>
      <c r="G90" s="154"/>
      <c r="H90" s="154"/>
      <c r="I90" s="154"/>
      <c r="J90" s="154"/>
      <c r="K90" s="12" t="s">
        <v>83</v>
      </c>
      <c r="L90" s="58"/>
      <c r="M90" s="108">
        <f t="shared" si="11"/>
        <v>0</v>
      </c>
      <c r="N90" s="8"/>
      <c r="O90" s="114">
        <v>0.1</v>
      </c>
      <c r="P90" s="128"/>
      <c r="Q90" s="116" t="s">
        <v>73</v>
      </c>
      <c r="R90" s="117"/>
      <c r="S90" s="1"/>
      <c r="T90" s="1"/>
      <c r="U90" s="1">
        <f t="shared" si="8"/>
        <v>0</v>
      </c>
      <c r="V90" s="1">
        <f t="shared" si="9"/>
        <v>0</v>
      </c>
      <c r="W90" s="1">
        <f t="shared" si="10"/>
        <v>0</v>
      </c>
      <c r="X90" s="1"/>
    </row>
    <row r="91" spans="1:24" s="3" customFormat="1" ht="19.5" thickBot="1" x14ac:dyDescent="0.45">
      <c r="A91" s="1"/>
      <c r="B91" s="193"/>
      <c r="C91" s="188"/>
      <c r="D91" s="230" t="s">
        <v>35</v>
      </c>
      <c r="E91" s="231"/>
      <c r="F91" s="231"/>
      <c r="G91" s="231"/>
      <c r="H91" s="231"/>
      <c r="I91" s="231"/>
      <c r="J91" s="231"/>
      <c r="K91" s="31" t="s">
        <v>83</v>
      </c>
      <c r="L91" s="59"/>
      <c r="M91" s="108">
        <f t="shared" si="11"/>
        <v>0</v>
      </c>
      <c r="N91" s="8"/>
      <c r="O91" s="124">
        <v>0.1</v>
      </c>
      <c r="P91" s="131"/>
      <c r="Q91" s="126" t="s">
        <v>73</v>
      </c>
      <c r="R91" s="127"/>
      <c r="S91" s="1"/>
      <c r="T91" s="1"/>
      <c r="U91" s="1">
        <f t="shared" si="8"/>
        <v>0</v>
      </c>
      <c r="V91" s="1">
        <f t="shared" si="9"/>
        <v>0</v>
      </c>
      <c r="W91" s="1">
        <f t="shared" si="10"/>
        <v>0</v>
      </c>
      <c r="X91" s="1"/>
    </row>
    <row r="92" spans="1:24" s="3" customFormat="1" x14ac:dyDescent="0.4">
      <c r="A92" s="1"/>
      <c r="B92" s="1"/>
      <c r="C92" s="1"/>
      <c r="D92" s="1"/>
      <c r="E92" s="1"/>
      <c r="F92" s="1"/>
      <c r="G92" s="1"/>
      <c r="H92" s="1"/>
      <c r="I92" s="1"/>
      <c r="J92" s="1"/>
      <c r="K92" s="1"/>
      <c r="L92" s="2"/>
      <c r="M92" s="32"/>
      <c r="N92" s="1"/>
      <c r="O92" s="33"/>
      <c r="P92" s="1"/>
      <c r="Q92" s="1"/>
      <c r="R92" s="1"/>
      <c r="S92" s="1"/>
      <c r="T92" s="1"/>
      <c r="U92" s="1"/>
      <c r="V92" s="1"/>
      <c r="W92" s="1"/>
      <c r="X92" s="1"/>
    </row>
    <row r="93" spans="1:24" s="3" customFormat="1" ht="19.5" thickBot="1" x14ac:dyDescent="0.45">
      <c r="A93" s="1"/>
      <c r="B93" s="1"/>
      <c r="C93" s="1"/>
      <c r="D93" s="1"/>
      <c r="E93" s="1"/>
      <c r="F93" s="1"/>
      <c r="G93" s="1"/>
      <c r="H93" s="1"/>
      <c r="I93" s="1"/>
      <c r="J93" s="1"/>
      <c r="K93" s="1"/>
      <c r="L93" s="2"/>
      <c r="M93" s="2"/>
      <c r="N93" s="5"/>
      <c r="O93" s="5"/>
      <c r="P93" s="1"/>
      <c r="Q93" s="1"/>
      <c r="R93" s="1"/>
      <c r="S93" s="1"/>
      <c r="T93" s="1"/>
      <c r="U93" s="1"/>
      <c r="V93" s="1"/>
      <c r="W93" s="1"/>
      <c r="X93" s="1"/>
    </row>
    <row r="94" spans="1:24" s="3" customFormat="1" ht="22.5" x14ac:dyDescent="0.45">
      <c r="A94" s="1"/>
      <c r="B94" s="34" t="s">
        <v>6</v>
      </c>
      <c r="C94" s="35"/>
      <c r="D94" s="35"/>
      <c r="E94" s="35"/>
      <c r="F94" s="35"/>
      <c r="G94" s="35"/>
      <c r="H94" s="35"/>
      <c r="I94" s="211" t="s">
        <v>87</v>
      </c>
      <c r="J94" s="211"/>
      <c r="K94" s="35"/>
      <c r="L94" s="36"/>
      <c r="M94" s="36"/>
      <c r="N94" s="37"/>
      <c r="O94" s="37"/>
      <c r="P94" s="37"/>
      <c r="Q94" s="35"/>
      <c r="R94" s="38"/>
      <c r="S94" s="1"/>
      <c r="T94" s="1"/>
      <c r="U94" s="1"/>
      <c r="V94" s="1"/>
      <c r="W94" s="1"/>
      <c r="X94" s="1"/>
    </row>
    <row r="95" spans="1:24" s="3" customFormat="1" ht="19.5" thickBot="1" x14ac:dyDescent="0.45">
      <c r="A95" s="1"/>
      <c r="B95" s="39"/>
      <c r="C95" s="40"/>
      <c r="D95" s="40"/>
      <c r="E95" s="40"/>
      <c r="F95" s="40"/>
      <c r="G95" s="40"/>
      <c r="H95" s="40"/>
      <c r="I95" s="40"/>
      <c r="J95" s="40"/>
      <c r="K95" s="40"/>
      <c r="L95" s="41"/>
      <c r="M95" s="41"/>
      <c r="N95" s="42"/>
      <c r="O95" s="42"/>
      <c r="P95" s="42"/>
      <c r="Q95" s="40"/>
      <c r="R95" s="43"/>
      <c r="S95" s="1"/>
      <c r="T95" s="1"/>
      <c r="U95" s="1"/>
      <c r="V95" s="1"/>
      <c r="W95" s="1"/>
      <c r="X95" s="1"/>
    </row>
    <row r="96" spans="1:24" s="3" customFormat="1" ht="19.5" thickBot="1" x14ac:dyDescent="0.45">
      <c r="A96" s="1"/>
      <c r="B96" s="218" t="s">
        <v>5</v>
      </c>
      <c r="C96" s="219"/>
      <c r="D96" s="219"/>
      <c r="E96" s="219"/>
      <c r="F96" s="219"/>
      <c r="G96" s="40"/>
      <c r="H96" s="40"/>
      <c r="I96" s="212"/>
      <c r="J96" s="213"/>
      <c r="K96" s="220" t="s">
        <v>4</v>
      </c>
      <c r="L96" s="260"/>
      <c r="M96" s="260"/>
      <c r="N96" s="220" t="s">
        <v>77</v>
      </c>
      <c r="O96" s="260"/>
      <c r="P96" s="220" t="s">
        <v>91</v>
      </c>
      <c r="Q96" s="221"/>
      <c r="R96" s="46"/>
      <c r="S96" s="1"/>
      <c r="T96" s="1"/>
      <c r="U96" s="1"/>
      <c r="V96" s="1"/>
      <c r="W96" s="1"/>
      <c r="X96" s="1"/>
    </row>
    <row r="97" spans="1:24" s="3" customFormat="1" ht="19.5" thickBot="1" x14ac:dyDescent="0.45">
      <c r="A97" s="1"/>
      <c r="B97" s="184"/>
      <c r="C97" s="185"/>
      <c r="D97" s="185"/>
      <c r="E97" s="185"/>
      <c r="F97" s="186"/>
      <c r="G97" s="40"/>
      <c r="H97" s="40"/>
      <c r="I97" s="209" t="s">
        <v>3</v>
      </c>
      <c r="J97" s="210"/>
      <c r="K97" s="252">
        <f>SUM(U23:U91)</f>
        <v>0</v>
      </c>
      <c r="L97" s="253"/>
      <c r="M97" s="254"/>
      <c r="N97" s="243">
        <f>COUNTIF(P23:P91,"x")</f>
        <v>43</v>
      </c>
      <c r="O97" s="244"/>
      <c r="P97" s="237">
        <f>(K97/N97)</f>
        <v>0</v>
      </c>
      <c r="Q97" s="238"/>
      <c r="R97" s="47"/>
      <c r="S97" s="1"/>
      <c r="T97" s="1"/>
      <c r="U97" s="1"/>
      <c r="V97" s="1"/>
      <c r="W97" s="1"/>
      <c r="X97" s="1"/>
    </row>
    <row r="98" spans="1:24" s="3" customFormat="1" x14ac:dyDescent="0.4">
      <c r="A98" s="1"/>
      <c r="B98" s="39"/>
      <c r="C98" s="40"/>
      <c r="D98" s="40"/>
      <c r="E98" s="40"/>
      <c r="F98" s="40"/>
      <c r="G98" s="40"/>
      <c r="H98" s="40"/>
      <c r="I98" s="258" t="s">
        <v>2</v>
      </c>
      <c r="J98" s="259"/>
      <c r="K98" s="255">
        <f>SUM(V23:V91)</f>
        <v>0</v>
      </c>
      <c r="L98" s="256"/>
      <c r="M98" s="257"/>
      <c r="N98" s="245">
        <f>COUNTIF(Q23:Q91,"x")</f>
        <v>45</v>
      </c>
      <c r="O98" s="246"/>
      <c r="P98" s="239">
        <f>(K98/N98)</f>
        <v>0</v>
      </c>
      <c r="Q98" s="240"/>
      <c r="R98" s="47"/>
      <c r="S98" s="1"/>
      <c r="T98" s="1"/>
      <c r="U98" s="1"/>
      <c r="V98" s="1"/>
      <c r="W98" s="1"/>
      <c r="X98" s="1"/>
    </row>
    <row r="99" spans="1:24" s="3" customFormat="1" ht="17.45" customHeight="1" thickBot="1" x14ac:dyDescent="0.45">
      <c r="A99" s="1"/>
      <c r="B99" s="225" t="s">
        <v>146</v>
      </c>
      <c r="C99" s="226"/>
      <c r="D99" s="226"/>
      <c r="E99" s="226"/>
      <c r="F99" s="226"/>
      <c r="G99" s="40"/>
      <c r="H99" s="40"/>
      <c r="I99" s="197" t="s">
        <v>1</v>
      </c>
      <c r="J99" s="198"/>
      <c r="K99" s="249">
        <f>SUM(W23:W91)</f>
        <v>0</v>
      </c>
      <c r="L99" s="250"/>
      <c r="M99" s="251"/>
      <c r="N99" s="247">
        <f>COUNTIF(R23:R91,"x")</f>
        <v>40</v>
      </c>
      <c r="O99" s="248"/>
      <c r="P99" s="241">
        <f>(K99/N99)</f>
        <v>0</v>
      </c>
      <c r="Q99" s="242"/>
      <c r="R99" s="47"/>
      <c r="S99" s="1"/>
      <c r="T99" s="1"/>
      <c r="U99" s="1"/>
      <c r="V99" s="1"/>
      <c r="W99" s="1"/>
      <c r="X99" s="1"/>
    </row>
    <row r="100" spans="1:24" s="3" customFormat="1" ht="19.5" thickBot="1" x14ac:dyDescent="0.45">
      <c r="A100" s="1"/>
      <c r="B100" s="194">
        <f>SUM(M23:M91)</f>
        <v>0</v>
      </c>
      <c r="C100" s="195"/>
      <c r="D100" s="195"/>
      <c r="E100" s="195"/>
      <c r="F100" s="196"/>
      <c r="G100" s="40"/>
      <c r="H100" s="40"/>
      <c r="I100" s="40"/>
      <c r="J100" s="40"/>
      <c r="K100" s="40"/>
      <c r="L100" s="41"/>
      <c r="M100" s="36"/>
      <c r="N100" s="42"/>
      <c r="O100" s="42"/>
      <c r="P100" s="42"/>
      <c r="Q100" s="40"/>
      <c r="R100" s="43"/>
      <c r="S100" s="1"/>
      <c r="T100" s="1"/>
      <c r="U100" s="1"/>
      <c r="V100" s="1"/>
      <c r="W100" s="1"/>
      <c r="X100" s="1"/>
    </row>
    <row r="101" spans="1:24" s="3" customFormat="1" ht="13.9" customHeight="1" x14ac:dyDescent="0.4">
      <c r="A101" s="1"/>
      <c r="B101" s="39"/>
      <c r="C101" s="40"/>
      <c r="D101" s="40"/>
      <c r="E101" s="40"/>
      <c r="F101" s="40"/>
      <c r="G101" s="40"/>
      <c r="H101" s="40"/>
      <c r="I101" s="40"/>
      <c r="J101" s="40"/>
      <c r="K101" s="40"/>
      <c r="L101" s="41"/>
      <c r="M101" s="41"/>
      <c r="N101" s="42"/>
      <c r="O101" s="42"/>
      <c r="P101" s="42"/>
      <c r="Q101" s="40"/>
      <c r="R101" s="43"/>
      <c r="S101" s="1"/>
      <c r="T101" s="1"/>
      <c r="U101" s="1"/>
      <c r="V101" s="1"/>
      <c r="W101" s="1"/>
      <c r="X101" s="1"/>
    </row>
    <row r="102" spans="1:24" s="3" customFormat="1" ht="19.899999999999999" customHeight="1" thickBot="1" x14ac:dyDescent="0.45">
      <c r="A102" s="1"/>
      <c r="B102" s="225" t="s">
        <v>0</v>
      </c>
      <c r="C102" s="226"/>
      <c r="D102" s="226"/>
      <c r="E102" s="226"/>
      <c r="F102" s="226"/>
      <c r="G102" s="40"/>
      <c r="H102" s="40"/>
      <c r="I102" s="40"/>
      <c r="J102" s="40"/>
      <c r="K102" s="40"/>
      <c r="L102" s="41"/>
      <c r="M102" s="41"/>
      <c r="N102" s="42"/>
      <c r="O102" s="42"/>
      <c r="P102" s="42"/>
      <c r="Q102" s="40"/>
      <c r="R102" s="43"/>
      <c r="S102" s="1"/>
      <c r="T102" s="1"/>
      <c r="U102" s="1"/>
      <c r="V102" s="1"/>
      <c r="W102" s="1"/>
      <c r="X102" s="1"/>
    </row>
    <row r="103" spans="1:24" s="3" customFormat="1" ht="19.5" thickBot="1" x14ac:dyDescent="0.45">
      <c r="A103" s="1"/>
      <c r="B103" s="222" t="e">
        <f>B100/B97</f>
        <v>#DIV/0!</v>
      </c>
      <c r="C103" s="223"/>
      <c r="D103" s="223"/>
      <c r="E103" s="223"/>
      <c r="F103" s="224"/>
      <c r="G103" s="40"/>
      <c r="H103" s="40"/>
      <c r="I103" s="40"/>
      <c r="J103" s="40"/>
      <c r="K103" s="40"/>
      <c r="L103" s="41"/>
      <c r="M103" s="41"/>
      <c r="N103" s="42"/>
      <c r="O103" s="42"/>
      <c r="P103" s="42"/>
      <c r="Q103" s="40"/>
      <c r="R103" s="43"/>
      <c r="S103" s="1"/>
      <c r="T103" s="1"/>
      <c r="U103" s="1"/>
      <c r="V103" s="1"/>
      <c r="W103" s="1"/>
      <c r="X103" s="1"/>
    </row>
    <row r="104" spans="1:24" s="3" customFormat="1" x14ac:dyDescent="0.4">
      <c r="A104" s="7"/>
      <c r="B104" s="40"/>
      <c r="C104" s="40"/>
      <c r="D104" s="40"/>
      <c r="E104" s="40"/>
      <c r="F104" s="40"/>
      <c r="G104" s="40"/>
      <c r="H104" s="40"/>
      <c r="I104" s="40"/>
      <c r="J104" s="40"/>
      <c r="K104" s="40"/>
      <c r="L104" s="41"/>
      <c r="M104" s="41"/>
      <c r="N104" s="42"/>
      <c r="O104" s="42"/>
      <c r="P104" s="42"/>
      <c r="Q104" s="40"/>
      <c r="R104" s="43"/>
      <c r="S104" s="1"/>
      <c r="T104" s="1"/>
      <c r="U104" s="1"/>
      <c r="V104" s="1"/>
      <c r="W104" s="1"/>
      <c r="X104" s="1"/>
    </row>
    <row r="105" spans="1:24" s="3" customFormat="1" x14ac:dyDescent="0.4">
      <c r="A105" s="7"/>
      <c r="B105" s="40"/>
      <c r="C105" s="40"/>
      <c r="D105" s="40"/>
      <c r="E105" s="40"/>
      <c r="F105" s="40"/>
      <c r="G105" s="40"/>
      <c r="H105" s="40"/>
      <c r="I105" s="40"/>
      <c r="J105" s="40"/>
      <c r="K105" s="40"/>
      <c r="L105" s="41"/>
      <c r="M105" s="41"/>
      <c r="N105" s="42"/>
      <c r="O105" s="42"/>
      <c r="P105" s="42"/>
      <c r="Q105" s="40"/>
      <c r="R105" s="43"/>
      <c r="S105" s="1"/>
      <c r="T105" s="1"/>
      <c r="U105" s="1"/>
      <c r="V105" s="1"/>
      <c r="W105" s="1"/>
      <c r="X105" s="1"/>
    </row>
    <row r="106" spans="1:24" s="3" customFormat="1" ht="15.6" customHeight="1" x14ac:dyDescent="0.4">
      <c r="A106" s="7"/>
      <c r="B106" s="40"/>
      <c r="C106" s="40"/>
      <c r="D106" s="40"/>
      <c r="E106" s="40"/>
      <c r="F106" s="40"/>
      <c r="G106" s="40"/>
      <c r="H106" s="40"/>
      <c r="I106" s="40"/>
      <c r="J106" s="40"/>
      <c r="K106" s="40"/>
      <c r="L106" s="41"/>
      <c r="M106" s="41"/>
      <c r="N106" s="42"/>
      <c r="O106" s="42"/>
      <c r="P106" s="42"/>
      <c r="Q106" s="40"/>
      <c r="R106" s="43"/>
      <c r="S106" s="1"/>
      <c r="T106" s="1"/>
      <c r="U106" s="1"/>
      <c r="V106" s="1"/>
      <c r="W106" s="1"/>
      <c r="X106" s="1"/>
    </row>
    <row r="107" spans="1:24" s="3" customFormat="1" ht="16.149999999999999" customHeight="1" x14ac:dyDescent="0.4">
      <c r="A107" s="7"/>
      <c r="B107" s="40"/>
      <c r="C107" s="40"/>
      <c r="D107" s="40"/>
      <c r="E107" s="40"/>
      <c r="F107" s="40"/>
      <c r="G107" s="40"/>
      <c r="H107" s="40"/>
      <c r="I107" s="40"/>
      <c r="J107" s="40"/>
      <c r="K107" s="40"/>
      <c r="L107" s="41"/>
      <c r="M107" s="41"/>
      <c r="N107" s="42"/>
      <c r="O107" s="42"/>
      <c r="P107" s="42"/>
      <c r="Q107" s="40"/>
      <c r="R107" s="43"/>
      <c r="S107" s="1"/>
      <c r="T107" s="1"/>
      <c r="U107" s="1"/>
      <c r="V107" s="1"/>
      <c r="W107" s="1"/>
      <c r="X107" s="1"/>
    </row>
    <row r="108" spans="1:24" s="3" customFormat="1" x14ac:dyDescent="0.4">
      <c r="A108" s="7"/>
      <c r="B108" s="40"/>
      <c r="C108" s="40"/>
      <c r="D108" s="40"/>
      <c r="E108" s="40"/>
      <c r="F108" s="40"/>
      <c r="G108" s="40"/>
      <c r="H108" s="40"/>
      <c r="I108" s="40"/>
      <c r="J108" s="40"/>
      <c r="K108" s="40"/>
      <c r="L108" s="41"/>
      <c r="M108" s="41"/>
      <c r="N108" s="42"/>
      <c r="O108" s="42"/>
      <c r="P108" s="42"/>
      <c r="Q108" s="40"/>
      <c r="R108" s="43"/>
      <c r="S108" s="1"/>
      <c r="T108" s="1"/>
      <c r="U108" s="1"/>
      <c r="V108" s="1"/>
      <c r="W108" s="1"/>
      <c r="X108" s="1"/>
    </row>
    <row r="109" spans="1:24" s="3" customFormat="1" x14ac:dyDescent="0.4">
      <c r="A109" s="7"/>
      <c r="B109" s="40"/>
      <c r="C109" s="40"/>
      <c r="D109" s="40"/>
      <c r="E109" s="40"/>
      <c r="F109" s="40"/>
      <c r="G109" s="40"/>
      <c r="H109" s="40"/>
      <c r="I109" s="40"/>
      <c r="J109" s="40"/>
      <c r="K109" s="40"/>
      <c r="L109" s="41"/>
      <c r="M109" s="41"/>
      <c r="N109" s="42"/>
      <c r="O109" s="42"/>
      <c r="P109" s="42"/>
      <c r="Q109" s="40"/>
      <c r="R109" s="43"/>
      <c r="S109" s="1"/>
      <c r="T109" s="1"/>
      <c r="U109" s="1"/>
      <c r="V109" s="1"/>
      <c r="W109" s="1"/>
      <c r="X109" s="1"/>
    </row>
    <row r="110" spans="1:24" s="3" customFormat="1" x14ac:dyDescent="0.4">
      <c r="A110" s="7"/>
      <c r="B110" s="40"/>
      <c r="C110" s="40"/>
      <c r="D110" s="40"/>
      <c r="E110" s="40"/>
      <c r="F110" s="40"/>
      <c r="G110" s="40"/>
      <c r="H110" s="40"/>
      <c r="I110" s="40"/>
      <c r="J110" s="40"/>
      <c r="K110" s="40"/>
      <c r="L110" s="41"/>
      <c r="M110" s="41"/>
      <c r="N110" s="42"/>
      <c r="O110" s="42"/>
      <c r="P110" s="42"/>
      <c r="Q110" s="40"/>
      <c r="R110" s="43"/>
      <c r="S110" s="1"/>
      <c r="T110" s="1"/>
      <c r="U110" s="1"/>
      <c r="V110" s="1"/>
      <c r="W110" s="1"/>
      <c r="X110" s="1"/>
    </row>
    <row r="111" spans="1:24" s="3" customFormat="1" x14ac:dyDescent="0.4">
      <c r="A111" s="7"/>
      <c r="B111" s="40"/>
      <c r="C111" s="40"/>
      <c r="D111" s="40"/>
      <c r="E111" s="40"/>
      <c r="F111" s="40"/>
      <c r="G111" s="40"/>
      <c r="H111" s="40"/>
      <c r="I111" s="40"/>
      <c r="J111" s="40"/>
      <c r="K111" s="40"/>
      <c r="L111" s="41"/>
      <c r="M111" s="41"/>
      <c r="N111" s="42"/>
      <c r="O111" s="42"/>
      <c r="P111" s="42"/>
      <c r="Q111" s="40"/>
      <c r="R111" s="43"/>
      <c r="S111" s="1"/>
      <c r="T111" s="1"/>
      <c r="U111" s="1"/>
      <c r="V111" s="1"/>
      <c r="W111" s="1"/>
      <c r="X111" s="1"/>
    </row>
    <row r="112" spans="1:24" s="3" customFormat="1" x14ac:dyDescent="0.4">
      <c r="A112" s="7"/>
      <c r="B112" s="40"/>
      <c r="C112" s="40"/>
      <c r="D112" s="40"/>
      <c r="E112" s="40"/>
      <c r="F112" s="40"/>
      <c r="G112" s="40"/>
      <c r="H112" s="40"/>
      <c r="I112" s="40"/>
      <c r="J112" s="40"/>
      <c r="K112" s="40"/>
      <c r="L112" s="41"/>
      <c r="M112" s="41"/>
      <c r="N112" s="42"/>
      <c r="O112" s="42"/>
      <c r="P112" s="42"/>
      <c r="Q112" s="40"/>
      <c r="R112" s="43"/>
      <c r="S112" s="1"/>
      <c r="T112" s="1"/>
      <c r="U112" s="1"/>
      <c r="V112" s="1"/>
      <c r="W112" s="1"/>
      <c r="X112" s="1"/>
    </row>
    <row r="113" spans="1:24" s="3" customFormat="1" x14ac:dyDescent="0.4">
      <c r="A113" s="7"/>
      <c r="B113" s="40"/>
      <c r="C113" s="40"/>
      <c r="D113" s="40"/>
      <c r="E113" s="40"/>
      <c r="F113" s="40"/>
      <c r="G113" s="40"/>
      <c r="H113" s="40"/>
      <c r="I113" s="40"/>
      <c r="J113" s="40"/>
      <c r="K113" s="40"/>
      <c r="L113" s="41"/>
      <c r="M113" s="41"/>
      <c r="N113" s="42"/>
      <c r="O113" s="42"/>
      <c r="P113" s="42"/>
      <c r="Q113" s="40"/>
      <c r="R113" s="43"/>
      <c r="S113" s="1"/>
      <c r="T113" s="1"/>
      <c r="U113" s="1"/>
      <c r="V113" s="1"/>
      <c r="W113" s="1"/>
      <c r="X113" s="1"/>
    </row>
    <row r="114" spans="1:24" s="3" customFormat="1" ht="19.5" thickBot="1" x14ac:dyDescent="0.45">
      <c r="A114" s="7"/>
      <c r="B114" s="44"/>
      <c r="C114" s="44"/>
      <c r="D114" s="44"/>
      <c r="E114" s="44"/>
      <c r="F114" s="44"/>
      <c r="G114" s="44"/>
      <c r="H114" s="44"/>
      <c r="I114" s="44"/>
      <c r="J114" s="44"/>
      <c r="K114" s="44"/>
      <c r="L114" s="48"/>
      <c r="M114" s="48"/>
      <c r="N114" s="49"/>
      <c r="O114" s="49"/>
      <c r="P114" s="49"/>
      <c r="Q114" s="44"/>
      <c r="R114" s="45"/>
      <c r="S114" s="1"/>
      <c r="T114" s="1"/>
      <c r="U114" s="1"/>
      <c r="V114" s="1"/>
      <c r="W114" s="1"/>
      <c r="X114" s="1"/>
    </row>
    <row r="115" spans="1:24" x14ac:dyDescent="0.4"/>
    <row r="116" spans="1:24" x14ac:dyDescent="0.4"/>
  </sheetData>
  <sheetProtection algorithmName="SHA-512" hashValue="SU+gLVG5tQqxeihPKdCMqA5/TFTvzbHEKmQSjzkf0svi1nPf+SWZIiQElJ9RKr+UqzfywbMNjkPqymr39gGFEQ==" saltValue="A8otu56itkUELuUbfIZ7ig==" spinCount="100000" sheet="1" objects="1" scenarios="1"/>
  <mergeCells count="111">
    <mergeCell ref="N98:O98"/>
    <mergeCell ref="D45:J45"/>
    <mergeCell ref="D46:J46"/>
    <mergeCell ref="N99:O99"/>
    <mergeCell ref="K99:M99"/>
    <mergeCell ref="K97:M97"/>
    <mergeCell ref="K98:M98"/>
    <mergeCell ref="D84:J84"/>
    <mergeCell ref="B99:F99"/>
    <mergeCell ref="I98:J98"/>
    <mergeCell ref="D72:J72"/>
    <mergeCell ref="K96:M96"/>
    <mergeCell ref="D75:J75"/>
    <mergeCell ref="N96:O96"/>
    <mergeCell ref="D76:J76"/>
    <mergeCell ref="D77:J77"/>
    <mergeCell ref="D70:J70"/>
    <mergeCell ref="D65:J65"/>
    <mergeCell ref="D66:J66"/>
    <mergeCell ref="D67:J67"/>
    <mergeCell ref="D86:J86"/>
    <mergeCell ref="D24:J24"/>
    <mergeCell ref="B96:F96"/>
    <mergeCell ref="P96:Q96"/>
    <mergeCell ref="B103:F103"/>
    <mergeCell ref="B102:F102"/>
    <mergeCell ref="P21:R21"/>
    <mergeCell ref="D91:J91"/>
    <mergeCell ref="D85:J85"/>
    <mergeCell ref="D87:J87"/>
    <mergeCell ref="D88:J88"/>
    <mergeCell ref="D80:J80"/>
    <mergeCell ref="D81:J81"/>
    <mergeCell ref="D50:J50"/>
    <mergeCell ref="D51:J51"/>
    <mergeCell ref="D79:J79"/>
    <mergeCell ref="D82:J82"/>
    <mergeCell ref="D83:J83"/>
    <mergeCell ref="D73:J73"/>
    <mergeCell ref="D74:J74"/>
    <mergeCell ref="P97:Q97"/>
    <mergeCell ref="P98:Q98"/>
    <mergeCell ref="P99:Q99"/>
    <mergeCell ref="N97:O97"/>
    <mergeCell ref="B97:F97"/>
    <mergeCell ref="C80:C91"/>
    <mergeCell ref="B23:B70"/>
    <mergeCell ref="B71:B91"/>
    <mergeCell ref="B100:F100"/>
    <mergeCell ref="D27:J27"/>
    <mergeCell ref="D28:J28"/>
    <mergeCell ref="D29:J29"/>
    <mergeCell ref="D30:J30"/>
    <mergeCell ref="D31:J31"/>
    <mergeCell ref="D32:J32"/>
    <mergeCell ref="I99:J99"/>
    <mergeCell ref="C23:C33"/>
    <mergeCell ref="C34:C70"/>
    <mergeCell ref="C71:C79"/>
    <mergeCell ref="D33:J33"/>
    <mergeCell ref="I97:J97"/>
    <mergeCell ref="I94:J94"/>
    <mergeCell ref="I96:J96"/>
    <mergeCell ref="D89:J89"/>
    <mergeCell ref="D90:J90"/>
    <mergeCell ref="D71:J71"/>
    <mergeCell ref="D35:J35"/>
    <mergeCell ref="D26:J26"/>
    <mergeCell ref="O21:O22"/>
    <mergeCell ref="D64:J64"/>
    <mergeCell ref="D61:J61"/>
    <mergeCell ref="D63:J63"/>
    <mergeCell ref="K21:K22"/>
    <mergeCell ref="M21:M22"/>
    <mergeCell ref="B2:G2"/>
    <mergeCell ref="D52:J52"/>
    <mergeCell ref="D53:J53"/>
    <mergeCell ref="D54:J54"/>
    <mergeCell ref="D48:J48"/>
    <mergeCell ref="D34:J34"/>
    <mergeCell ref="D36:J36"/>
    <mergeCell ref="D37:J37"/>
    <mergeCell ref="B5:F5"/>
    <mergeCell ref="B14:H14"/>
    <mergeCell ref="B8:F8"/>
    <mergeCell ref="B11:F11"/>
    <mergeCell ref="B16:E16"/>
    <mergeCell ref="L21:L22"/>
    <mergeCell ref="D78:J78"/>
    <mergeCell ref="D47:J47"/>
    <mergeCell ref="D49:J49"/>
    <mergeCell ref="D23:J23"/>
    <mergeCell ref="D25:J25"/>
    <mergeCell ref="B18:D18"/>
    <mergeCell ref="B17:D17"/>
    <mergeCell ref="D38:J38"/>
    <mergeCell ref="D39:J39"/>
    <mergeCell ref="D40:J40"/>
    <mergeCell ref="D41:J41"/>
    <mergeCell ref="D68:J68"/>
    <mergeCell ref="D69:J69"/>
    <mergeCell ref="D55:J55"/>
    <mergeCell ref="D56:J56"/>
    <mergeCell ref="D57:J57"/>
    <mergeCell ref="D58:J58"/>
    <mergeCell ref="D59:J59"/>
    <mergeCell ref="D42:J42"/>
    <mergeCell ref="D43:J43"/>
    <mergeCell ref="D44:J44"/>
    <mergeCell ref="D62:J62"/>
    <mergeCell ref="D60:J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F781-4310-4A82-A43C-F27074A2EBAF}">
  <dimension ref="B5:B8"/>
  <sheetViews>
    <sheetView workbookViewId="0">
      <selection activeCell="E14" sqref="E14"/>
    </sheetView>
  </sheetViews>
  <sheetFormatPr defaultRowHeight="15" x14ac:dyDescent="0.25"/>
  <sheetData>
    <row r="5" spans="2:2" x14ac:dyDescent="0.25">
      <c r="B5" t="s">
        <v>92</v>
      </c>
    </row>
    <row r="6" spans="2:2" x14ac:dyDescent="0.25">
      <c r="B6" t="s">
        <v>93</v>
      </c>
    </row>
    <row r="8" spans="2:2" x14ac:dyDescent="0.25">
      <c r="B8"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81FB-9637-43B7-92AF-581C5DF5511B}">
  <dimension ref="A1:E44"/>
  <sheetViews>
    <sheetView zoomScaleNormal="100" workbookViewId="0">
      <selection activeCell="D16" sqref="D16"/>
    </sheetView>
  </sheetViews>
  <sheetFormatPr defaultColWidth="0" defaultRowHeight="18.75" zeroHeight="1" x14ac:dyDescent="0.4"/>
  <cols>
    <col min="1" max="1" width="3.28515625" style="74" customWidth="1"/>
    <col min="2" max="2" width="17.28515625" style="74" customWidth="1"/>
    <col min="3" max="3" width="48.85546875" style="74" bestFit="1" customWidth="1"/>
    <col min="4" max="4" width="128.7109375" style="74" customWidth="1"/>
    <col min="5" max="5" width="4.28515625" style="1" customWidth="1"/>
    <col min="6" max="16384" width="9.140625" style="74" hidden="1"/>
  </cols>
  <sheetData>
    <row r="1" spans="2:4" ht="19.5" thickBot="1" x14ac:dyDescent="0.45"/>
    <row r="2" spans="2:4" x14ac:dyDescent="0.4">
      <c r="B2" s="266" t="s">
        <v>7</v>
      </c>
      <c r="C2" s="98" t="s">
        <v>19</v>
      </c>
      <c r="D2" s="99" t="s">
        <v>95</v>
      </c>
    </row>
    <row r="3" spans="2:4" x14ac:dyDescent="0.4">
      <c r="B3" s="267"/>
      <c r="C3" s="100" t="s">
        <v>20</v>
      </c>
      <c r="D3" s="101" t="s">
        <v>96</v>
      </c>
    </row>
    <row r="4" spans="2:4" x14ac:dyDescent="0.4">
      <c r="B4" s="267"/>
      <c r="C4" s="100" t="s">
        <v>97</v>
      </c>
      <c r="D4" s="106" t="s">
        <v>160</v>
      </c>
    </row>
    <row r="5" spans="2:4" x14ac:dyDescent="0.4">
      <c r="B5" s="267"/>
      <c r="C5" s="100" t="s">
        <v>98</v>
      </c>
      <c r="D5" s="101" t="s">
        <v>99</v>
      </c>
    </row>
    <row r="6" spans="2:4" x14ac:dyDescent="0.4">
      <c r="B6" s="267"/>
      <c r="C6" s="100" t="s">
        <v>86</v>
      </c>
      <c r="D6" s="101" t="s">
        <v>100</v>
      </c>
    </row>
    <row r="7" spans="2:4" ht="19.5" thickBot="1" x14ac:dyDescent="0.45">
      <c r="B7" s="268"/>
      <c r="C7" s="76" t="s">
        <v>84</v>
      </c>
      <c r="D7" s="75" t="s">
        <v>133</v>
      </c>
    </row>
    <row r="8" spans="2:4" ht="19.5" thickBot="1" x14ac:dyDescent="0.45"/>
    <row r="9" spans="2:4" x14ac:dyDescent="0.4">
      <c r="B9" s="264" t="s">
        <v>119</v>
      </c>
      <c r="C9" s="104" t="s">
        <v>44</v>
      </c>
      <c r="D9" s="105"/>
    </row>
    <row r="10" spans="2:4" x14ac:dyDescent="0.4">
      <c r="B10" s="190"/>
      <c r="C10" s="100" t="s">
        <v>45</v>
      </c>
      <c r="D10" s="101" t="s">
        <v>101</v>
      </c>
    </row>
    <row r="11" spans="2:4" ht="37.5" x14ac:dyDescent="0.4">
      <c r="B11" s="190"/>
      <c r="C11" s="100" t="s">
        <v>74</v>
      </c>
      <c r="D11" s="106" t="s">
        <v>116</v>
      </c>
    </row>
    <row r="12" spans="2:4" ht="37.5" x14ac:dyDescent="0.4">
      <c r="B12" s="190"/>
      <c r="C12" s="100" t="s">
        <v>46</v>
      </c>
      <c r="D12" s="106" t="s">
        <v>117</v>
      </c>
    </row>
    <row r="13" spans="2:4" x14ac:dyDescent="0.4">
      <c r="B13" s="190"/>
      <c r="C13" s="100" t="s">
        <v>143</v>
      </c>
      <c r="D13" s="101" t="s">
        <v>165</v>
      </c>
    </row>
    <row r="14" spans="2:4" x14ac:dyDescent="0.4">
      <c r="B14" s="190"/>
      <c r="C14" s="100"/>
      <c r="D14" s="101"/>
    </row>
    <row r="15" spans="2:4" x14ac:dyDescent="0.4">
      <c r="B15" s="190"/>
      <c r="C15" s="107" t="s">
        <v>48</v>
      </c>
      <c r="D15" s="101"/>
    </row>
    <row r="16" spans="2:4" x14ac:dyDescent="0.4">
      <c r="B16" s="190"/>
      <c r="C16" s="100" t="s">
        <v>50</v>
      </c>
      <c r="D16" s="101" t="s">
        <v>102</v>
      </c>
    </row>
    <row r="17" spans="2:4" x14ac:dyDescent="0.4">
      <c r="B17" s="190"/>
      <c r="C17" s="100" t="s">
        <v>75</v>
      </c>
      <c r="D17" s="101" t="s">
        <v>103</v>
      </c>
    </row>
    <row r="18" spans="2:4" x14ac:dyDescent="0.4">
      <c r="B18" s="190"/>
      <c r="C18" s="100" t="s">
        <v>49</v>
      </c>
      <c r="D18" s="101" t="s">
        <v>144</v>
      </c>
    </row>
    <row r="19" spans="2:4" x14ac:dyDescent="0.4">
      <c r="B19" s="190"/>
      <c r="C19" s="100" t="s">
        <v>85</v>
      </c>
      <c r="D19" s="101" t="s">
        <v>166</v>
      </c>
    </row>
    <row r="20" spans="2:4" x14ac:dyDescent="0.4">
      <c r="B20" s="190"/>
      <c r="C20" s="100"/>
      <c r="D20" s="101"/>
    </row>
    <row r="21" spans="2:4" x14ac:dyDescent="0.4">
      <c r="B21" s="190"/>
      <c r="C21" s="107" t="s">
        <v>51</v>
      </c>
      <c r="D21" s="101"/>
    </row>
    <row r="22" spans="2:4" x14ac:dyDescent="0.4">
      <c r="B22" s="190"/>
      <c r="C22" s="100" t="s">
        <v>52</v>
      </c>
      <c r="D22" s="101" t="s">
        <v>104</v>
      </c>
    </row>
    <row r="23" spans="2:4" x14ac:dyDescent="0.4">
      <c r="B23" s="190"/>
      <c r="C23" s="100" t="s">
        <v>72</v>
      </c>
      <c r="D23" s="101" t="s">
        <v>105</v>
      </c>
    </row>
    <row r="24" spans="2:4" x14ac:dyDescent="0.4">
      <c r="B24" s="190"/>
      <c r="C24" s="100" t="s">
        <v>106</v>
      </c>
      <c r="D24" s="101" t="s">
        <v>141</v>
      </c>
    </row>
    <row r="25" spans="2:4" x14ac:dyDescent="0.4">
      <c r="B25" s="190"/>
      <c r="C25" s="100" t="s">
        <v>69</v>
      </c>
      <c r="D25" s="101" t="s">
        <v>107</v>
      </c>
    </row>
    <row r="26" spans="2:4" x14ac:dyDescent="0.4">
      <c r="B26" s="190"/>
      <c r="C26" s="100" t="s">
        <v>70</v>
      </c>
      <c r="D26" s="101" t="s">
        <v>108</v>
      </c>
    </row>
    <row r="27" spans="2:4" x14ac:dyDescent="0.4">
      <c r="B27" s="190"/>
      <c r="C27" s="100" t="s">
        <v>71</v>
      </c>
      <c r="D27" s="101" t="s">
        <v>167</v>
      </c>
    </row>
    <row r="28" spans="2:4" x14ac:dyDescent="0.4">
      <c r="B28" s="190"/>
      <c r="C28" s="100"/>
      <c r="D28" s="101"/>
    </row>
    <row r="29" spans="2:4" x14ac:dyDescent="0.4">
      <c r="B29" s="190"/>
      <c r="C29" s="107" t="s">
        <v>56</v>
      </c>
      <c r="D29" s="101"/>
    </row>
    <row r="30" spans="2:4" x14ac:dyDescent="0.4">
      <c r="B30" s="190"/>
      <c r="C30" s="100" t="s">
        <v>135</v>
      </c>
      <c r="D30" s="101" t="s">
        <v>109</v>
      </c>
    </row>
    <row r="31" spans="2:4" x14ac:dyDescent="0.4">
      <c r="B31" s="190"/>
      <c r="C31" s="100"/>
      <c r="D31" s="101"/>
    </row>
    <row r="32" spans="2:4" x14ac:dyDescent="0.4">
      <c r="B32" s="190"/>
      <c r="C32" s="107" t="s">
        <v>57</v>
      </c>
      <c r="D32" s="101"/>
    </row>
    <row r="33" spans="2:4" x14ac:dyDescent="0.4">
      <c r="B33" s="190"/>
      <c r="C33" s="100" t="s">
        <v>110</v>
      </c>
      <c r="D33" s="101" t="s">
        <v>111</v>
      </c>
    </row>
    <row r="34" spans="2:4" ht="56.25" x14ac:dyDescent="0.4">
      <c r="B34" s="190"/>
      <c r="C34" s="100" t="s">
        <v>58</v>
      </c>
      <c r="D34" s="106" t="s">
        <v>120</v>
      </c>
    </row>
    <row r="35" spans="2:4" x14ac:dyDescent="0.4">
      <c r="B35" s="190"/>
      <c r="C35" s="100" t="s">
        <v>59</v>
      </c>
      <c r="D35" s="101" t="s">
        <v>112</v>
      </c>
    </row>
    <row r="36" spans="2:4" ht="37.5" x14ac:dyDescent="0.4">
      <c r="B36" s="190"/>
      <c r="C36" s="100" t="s">
        <v>60</v>
      </c>
      <c r="D36" s="106" t="s">
        <v>118</v>
      </c>
    </row>
    <row r="37" spans="2:4" x14ac:dyDescent="0.4">
      <c r="B37" s="190"/>
      <c r="C37" s="100" t="s">
        <v>66</v>
      </c>
      <c r="D37" s="101" t="s">
        <v>140</v>
      </c>
    </row>
    <row r="38" spans="2:4" ht="37.5" x14ac:dyDescent="0.4">
      <c r="B38" s="190"/>
      <c r="C38" s="100" t="s">
        <v>61</v>
      </c>
      <c r="D38" s="106" t="s">
        <v>142</v>
      </c>
    </row>
    <row r="39" spans="2:4" x14ac:dyDescent="0.4">
      <c r="B39" s="190"/>
      <c r="C39" s="100"/>
      <c r="D39" s="101"/>
    </row>
    <row r="40" spans="2:4" x14ac:dyDescent="0.4">
      <c r="B40" s="190"/>
      <c r="C40" s="107" t="s">
        <v>62</v>
      </c>
      <c r="D40" s="101"/>
    </row>
    <row r="41" spans="2:4" x14ac:dyDescent="0.4">
      <c r="B41" s="190"/>
      <c r="C41" s="100" t="s">
        <v>63</v>
      </c>
      <c r="D41" s="101" t="s">
        <v>113</v>
      </c>
    </row>
    <row r="42" spans="2:4" x14ac:dyDescent="0.4">
      <c r="B42" s="190"/>
      <c r="C42" s="100" t="s">
        <v>64</v>
      </c>
      <c r="D42" s="101" t="s">
        <v>114</v>
      </c>
    </row>
    <row r="43" spans="2:4" ht="19.5" thickBot="1" x14ac:dyDescent="0.45">
      <c r="B43" s="265"/>
      <c r="C43" s="102" t="s">
        <v>65</v>
      </c>
      <c r="D43" s="103" t="s">
        <v>115</v>
      </c>
    </row>
    <row r="44" spans="2:4" x14ac:dyDescent="0.4"/>
  </sheetData>
  <sheetProtection algorithmName="SHA-512" hashValue="cfEmxWGZdGOgazOB3I6Q0YmTYgDgViB4lMO0nsHwV6NiP6xEzw3+YBR/Cj3EBcwVQpb0F20dMgMJXm45R9msDg==" saltValue="bLuqLUzg1858xjUOBDTC2g==" spinCount="100000" sheet="1" objects="1" scenarios="1"/>
  <mergeCells count="2">
    <mergeCell ref="B9:B43"/>
    <mergeCell ref="B2:B7"/>
  </mergeCells>
  <phoneticPr fontId="14" type="noConversion"/>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DBE4-E093-4132-98E0-BF6F836EB024}">
  <dimension ref="A1:XFC23"/>
  <sheetViews>
    <sheetView zoomScaleNormal="100" workbookViewId="0">
      <selection activeCell="C10" sqref="C10"/>
    </sheetView>
  </sheetViews>
  <sheetFormatPr defaultColWidth="0" defaultRowHeight="18.75" zeroHeight="1" x14ac:dyDescent="0.4"/>
  <cols>
    <col min="1" max="1" width="3.28515625" style="74" customWidth="1"/>
    <col min="2" max="2" width="12.7109375" style="74" bestFit="1" customWidth="1"/>
    <col min="3" max="3" width="74.5703125" style="74" bestFit="1" customWidth="1"/>
    <col min="4" max="4" width="149.85546875" style="74" customWidth="1"/>
    <col min="5" max="5" width="4" style="1" customWidth="1"/>
    <col min="6" max="16383" width="9.140625" style="74" hidden="1"/>
    <col min="16384" max="16384" width="5.7109375" style="74" hidden="1"/>
  </cols>
  <sheetData>
    <row r="1" spans="2:4" ht="19.5" thickBot="1" x14ac:dyDescent="0.45"/>
    <row r="2" spans="2:4" ht="56.25" x14ac:dyDescent="0.4">
      <c r="B2" s="191" t="s">
        <v>7</v>
      </c>
      <c r="C2" s="81" t="s">
        <v>42</v>
      </c>
      <c r="D2" s="79" t="s">
        <v>132</v>
      </c>
    </row>
    <row r="3" spans="2:4" ht="37.5" x14ac:dyDescent="0.4">
      <c r="B3" s="192"/>
      <c r="C3" s="82" t="s">
        <v>121</v>
      </c>
      <c r="D3" s="83" t="s">
        <v>127</v>
      </c>
    </row>
    <row r="4" spans="2:4" x14ac:dyDescent="0.4">
      <c r="B4" s="192"/>
      <c r="C4" s="84" t="s">
        <v>41</v>
      </c>
      <c r="D4" s="77" t="s">
        <v>122</v>
      </c>
    </row>
    <row r="5" spans="2:4" x14ac:dyDescent="0.4">
      <c r="B5" s="192"/>
      <c r="C5" s="86" t="s">
        <v>36</v>
      </c>
      <c r="D5" s="87" t="s">
        <v>158</v>
      </c>
    </row>
    <row r="6" spans="2:4" x14ac:dyDescent="0.4">
      <c r="B6" s="192"/>
      <c r="C6" s="82" t="s">
        <v>38</v>
      </c>
      <c r="D6" s="85" t="s">
        <v>138</v>
      </c>
    </row>
    <row r="7" spans="2:4" x14ac:dyDescent="0.4">
      <c r="B7" s="192"/>
      <c r="C7" s="88" t="s">
        <v>136</v>
      </c>
      <c r="D7" s="77" t="s">
        <v>139</v>
      </c>
    </row>
    <row r="8" spans="2:4" ht="19.5" thickBot="1" x14ac:dyDescent="0.45">
      <c r="B8" s="193"/>
      <c r="C8" s="89" t="s">
        <v>123</v>
      </c>
      <c r="D8" s="78" t="s">
        <v>124</v>
      </c>
    </row>
    <row r="9" spans="2:4" ht="19.5" thickBot="1" x14ac:dyDescent="0.45"/>
    <row r="10" spans="2:4" x14ac:dyDescent="0.4">
      <c r="B10" s="269" t="s">
        <v>119</v>
      </c>
      <c r="C10" s="90" t="s">
        <v>67</v>
      </c>
      <c r="D10" s="91"/>
    </row>
    <row r="11" spans="2:4" ht="37.5" x14ac:dyDescent="0.4">
      <c r="B11" s="192"/>
      <c r="C11" s="92" t="s">
        <v>28</v>
      </c>
      <c r="D11" s="93" t="s">
        <v>129</v>
      </c>
    </row>
    <row r="12" spans="2:4" ht="56.25" x14ac:dyDescent="0.4">
      <c r="B12" s="192"/>
      <c r="C12" s="92" t="s">
        <v>29</v>
      </c>
      <c r="D12" s="93" t="s">
        <v>157</v>
      </c>
    </row>
    <row r="13" spans="2:4" ht="37.5" x14ac:dyDescent="0.4">
      <c r="B13" s="192"/>
      <c r="C13" s="92" t="s">
        <v>32</v>
      </c>
      <c r="D13" s="93" t="s">
        <v>130</v>
      </c>
    </row>
    <row r="14" spans="2:4" ht="56.25" x14ac:dyDescent="0.4">
      <c r="B14" s="192"/>
      <c r="C14" s="92" t="s">
        <v>81</v>
      </c>
      <c r="D14" s="93" t="s">
        <v>152</v>
      </c>
    </row>
    <row r="15" spans="2:4" x14ac:dyDescent="0.4">
      <c r="B15" s="192"/>
      <c r="C15" s="92"/>
      <c r="D15" s="94"/>
    </row>
    <row r="16" spans="2:4" x14ac:dyDescent="0.4">
      <c r="B16" s="192"/>
      <c r="C16" s="95" t="s">
        <v>68</v>
      </c>
      <c r="D16" s="94"/>
    </row>
    <row r="17" spans="2:4" x14ac:dyDescent="0.4">
      <c r="B17" s="192"/>
      <c r="C17" s="92" t="s">
        <v>30</v>
      </c>
      <c r="D17" s="94" t="s">
        <v>128</v>
      </c>
    </row>
    <row r="18" spans="2:4" ht="37.5" x14ac:dyDescent="0.4">
      <c r="B18" s="192"/>
      <c r="C18" s="92" t="s">
        <v>33</v>
      </c>
      <c r="D18" s="93" t="s">
        <v>131</v>
      </c>
    </row>
    <row r="19" spans="2:4" x14ac:dyDescent="0.4">
      <c r="B19" s="192"/>
      <c r="C19" s="92" t="s">
        <v>34</v>
      </c>
      <c r="D19" s="94" t="s">
        <v>125</v>
      </c>
    </row>
    <row r="20" spans="2:4" x14ac:dyDescent="0.4">
      <c r="B20" s="192"/>
      <c r="C20" s="92" t="s">
        <v>31</v>
      </c>
      <c r="D20" s="94" t="s">
        <v>126</v>
      </c>
    </row>
    <row r="21" spans="2:4" ht="38.25" thickBot="1" x14ac:dyDescent="0.45">
      <c r="B21" s="193"/>
      <c r="C21" s="96" t="s">
        <v>35</v>
      </c>
      <c r="D21" s="97" t="s">
        <v>145</v>
      </c>
    </row>
    <row r="22" spans="2:4" x14ac:dyDescent="0.4"/>
    <row r="23" spans="2:4" x14ac:dyDescent="0.4"/>
  </sheetData>
  <sheetProtection algorithmName="SHA-512" hashValue="Ah9ER+6zi4ih3a2HBbqrWxrVfNMQtgZBgBUMk0w/LfC9FOdMOgafjEioSAb6ihF5UsSoMJt9ruzp1flZRwRsCw==" saltValue="W5qof35hof5yZvve2F3r+g==" spinCount="100000" sheet="1" objects="1" scenarios="1"/>
  <mergeCells count="2">
    <mergeCell ref="B10:B21"/>
    <mergeCell ref="B2:B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C9623-D7B9-4BF3-A179-5ECEDA4D33B9}">
  <dimension ref="A2:N23"/>
  <sheetViews>
    <sheetView workbookViewId="0">
      <selection activeCell="J34" sqref="J34"/>
    </sheetView>
  </sheetViews>
  <sheetFormatPr defaultColWidth="0" defaultRowHeight="15" x14ac:dyDescent="0.25"/>
  <cols>
    <col min="1" max="1" width="2.28515625" style="143" customWidth="1"/>
    <col min="2" max="2" width="13" style="143" bestFit="1" customWidth="1"/>
    <col min="3" max="3" width="1.140625" style="143" customWidth="1"/>
    <col min="4" max="14" width="8.85546875" style="143" customWidth="1"/>
    <col min="15" max="16384" width="8.85546875" style="143" hidden="1"/>
  </cols>
  <sheetData>
    <row r="2" spans="2:13" ht="19.5" x14ac:dyDescent="0.4">
      <c r="B2" s="272" t="s">
        <v>153</v>
      </c>
      <c r="C2" s="272"/>
      <c r="D2" s="272"/>
    </row>
    <row r="3" spans="2:13" ht="18.75" x14ac:dyDescent="0.25">
      <c r="B3" s="271" t="s">
        <v>154</v>
      </c>
      <c r="C3" s="271"/>
      <c r="D3" s="271"/>
      <c r="E3" s="271"/>
      <c r="F3" s="271"/>
      <c r="G3" s="271"/>
      <c r="H3" s="271"/>
      <c r="I3" s="271"/>
    </row>
    <row r="4" spans="2:13" ht="18.75" x14ac:dyDescent="0.25">
      <c r="B4" s="144"/>
      <c r="C4" s="144"/>
      <c r="D4" s="144"/>
      <c r="E4" s="144"/>
      <c r="F4" s="144"/>
      <c r="G4" s="144"/>
      <c r="H4" s="144"/>
      <c r="I4" s="144"/>
    </row>
    <row r="5" spans="2:13" ht="18.75" customHeight="1" x14ac:dyDescent="0.4">
      <c r="B5" s="145">
        <v>45448</v>
      </c>
      <c r="C5" s="144"/>
      <c r="D5" s="270" t="s">
        <v>164</v>
      </c>
      <c r="E5" s="270"/>
      <c r="F5" s="270"/>
      <c r="G5" s="270"/>
      <c r="H5" s="270"/>
      <c r="I5" s="270"/>
      <c r="J5" s="270"/>
      <c r="K5" s="270"/>
      <c r="L5" s="270"/>
    </row>
    <row r="6" spans="2:13" ht="18.75" x14ac:dyDescent="0.25">
      <c r="B6" s="144"/>
      <c r="C6" s="144"/>
      <c r="D6" s="270"/>
      <c r="E6" s="270"/>
      <c r="F6" s="270"/>
      <c r="G6" s="270"/>
      <c r="H6" s="270"/>
      <c r="I6" s="270"/>
      <c r="J6" s="270"/>
      <c r="K6" s="270"/>
      <c r="L6" s="270"/>
    </row>
    <row r="7" spans="2:13" ht="18.75" x14ac:dyDescent="0.25">
      <c r="B7" s="144"/>
      <c r="C7" s="144"/>
      <c r="D7" s="270"/>
      <c r="E7" s="270"/>
      <c r="F7" s="270"/>
      <c r="G7" s="270"/>
      <c r="H7" s="270"/>
      <c r="I7" s="270"/>
      <c r="J7" s="270"/>
      <c r="K7" s="270"/>
      <c r="L7" s="270"/>
    </row>
    <row r="8" spans="2:13" ht="18.75" x14ac:dyDescent="0.25">
      <c r="B8" s="144"/>
      <c r="C8" s="144"/>
      <c r="D8" s="270"/>
      <c r="E8" s="270"/>
      <c r="F8" s="270"/>
      <c r="G8" s="270"/>
      <c r="H8" s="270"/>
      <c r="I8" s="270"/>
      <c r="J8" s="270"/>
      <c r="K8" s="270"/>
      <c r="L8" s="270"/>
    </row>
    <row r="10" spans="2:13" ht="18.75" x14ac:dyDescent="0.4">
      <c r="B10" s="145" t="s">
        <v>162</v>
      </c>
      <c r="D10" s="271" t="s">
        <v>163</v>
      </c>
      <c r="E10" s="271"/>
      <c r="F10" s="271"/>
      <c r="G10" s="271"/>
      <c r="H10" s="271"/>
      <c r="I10" s="271"/>
      <c r="J10" s="271"/>
      <c r="K10" s="271"/>
      <c r="L10" s="271"/>
      <c r="M10" s="271"/>
    </row>
    <row r="12" spans="2:13" ht="18.75" x14ac:dyDescent="0.4">
      <c r="B12" s="145" t="s">
        <v>161</v>
      </c>
      <c r="D12" s="270" t="s">
        <v>155</v>
      </c>
      <c r="E12" s="270"/>
      <c r="F12" s="270"/>
      <c r="G12" s="270"/>
      <c r="H12" s="270"/>
      <c r="I12" s="270"/>
      <c r="J12" s="270"/>
      <c r="K12" s="270"/>
      <c r="L12" s="270"/>
      <c r="M12" s="270"/>
    </row>
    <row r="13" spans="2:13" x14ac:dyDescent="0.25">
      <c r="D13" s="270"/>
      <c r="E13" s="270"/>
      <c r="F13" s="270"/>
      <c r="G13" s="270"/>
      <c r="H13" s="270"/>
      <c r="I13" s="270"/>
      <c r="J13" s="270"/>
      <c r="K13" s="270"/>
      <c r="L13" s="270"/>
      <c r="M13" s="270"/>
    </row>
    <row r="14" spans="2:13" x14ac:dyDescent="0.25">
      <c r="D14" s="270"/>
      <c r="E14" s="270"/>
      <c r="F14" s="270"/>
      <c r="G14" s="270"/>
      <c r="H14" s="270"/>
      <c r="I14" s="270"/>
      <c r="J14" s="270"/>
      <c r="K14" s="270"/>
      <c r="L14" s="270"/>
      <c r="M14" s="270"/>
    </row>
    <row r="15" spans="2:13" x14ac:dyDescent="0.25">
      <c r="D15" s="270"/>
      <c r="E15" s="270"/>
      <c r="F15" s="270"/>
      <c r="G15" s="270"/>
      <c r="H15" s="270"/>
      <c r="I15" s="270"/>
      <c r="J15" s="270"/>
      <c r="K15" s="270"/>
      <c r="L15" s="270"/>
      <c r="M15" s="270"/>
    </row>
    <row r="16" spans="2:13" x14ac:dyDescent="0.25">
      <c r="D16" s="270" t="s">
        <v>156</v>
      </c>
      <c r="E16" s="270"/>
      <c r="F16" s="270"/>
      <c r="G16" s="270"/>
      <c r="H16" s="270"/>
      <c r="I16" s="270"/>
      <c r="J16" s="270"/>
      <c r="K16" s="270"/>
      <c r="L16" s="270"/>
      <c r="M16" s="270"/>
    </row>
    <row r="17" spans="4:13" x14ac:dyDescent="0.25">
      <c r="D17" s="270"/>
      <c r="E17" s="270"/>
      <c r="F17" s="270"/>
      <c r="G17" s="270"/>
      <c r="H17" s="270"/>
      <c r="I17" s="270"/>
      <c r="J17" s="270"/>
      <c r="K17" s="270"/>
      <c r="L17" s="270"/>
      <c r="M17" s="270"/>
    </row>
    <row r="18" spans="4:13" x14ac:dyDescent="0.25">
      <c r="D18" s="270"/>
      <c r="E18" s="270"/>
      <c r="F18" s="270"/>
      <c r="G18" s="270"/>
      <c r="H18" s="270"/>
      <c r="I18" s="270"/>
      <c r="J18" s="270"/>
      <c r="K18" s="270"/>
      <c r="L18" s="270"/>
      <c r="M18" s="270"/>
    </row>
    <row r="19" spans="4:13" x14ac:dyDescent="0.25">
      <c r="D19" s="270" t="s">
        <v>159</v>
      </c>
      <c r="E19" s="270"/>
      <c r="F19" s="270"/>
      <c r="G19" s="270"/>
      <c r="H19" s="270"/>
      <c r="I19" s="270"/>
      <c r="J19" s="270"/>
      <c r="K19" s="270"/>
      <c r="L19" s="270"/>
      <c r="M19" s="270"/>
    </row>
    <row r="20" spans="4:13" x14ac:dyDescent="0.25">
      <c r="D20" s="270"/>
      <c r="E20" s="270"/>
      <c r="F20" s="270"/>
      <c r="G20" s="270"/>
      <c r="H20" s="270"/>
      <c r="I20" s="270"/>
      <c r="J20" s="270"/>
      <c r="K20" s="270"/>
      <c r="L20" s="270"/>
      <c r="M20" s="270"/>
    </row>
    <row r="21" spans="4:13" x14ac:dyDescent="0.25">
      <c r="D21" s="270"/>
      <c r="E21" s="270"/>
      <c r="F21" s="270"/>
      <c r="G21" s="270"/>
      <c r="H21" s="270"/>
      <c r="I21" s="270"/>
      <c r="J21" s="270"/>
      <c r="K21" s="270"/>
      <c r="L21" s="270"/>
      <c r="M21" s="270"/>
    </row>
    <row r="22" spans="4:13" x14ac:dyDescent="0.25">
      <c r="D22" s="270"/>
      <c r="E22" s="270"/>
      <c r="F22" s="270"/>
      <c r="G22" s="270"/>
      <c r="H22" s="270"/>
      <c r="I22" s="270"/>
      <c r="J22" s="270"/>
      <c r="K22" s="270"/>
      <c r="L22" s="270"/>
      <c r="M22" s="270"/>
    </row>
    <row r="23" spans="4:13" x14ac:dyDescent="0.25">
      <c r="D23" s="270"/>
      <c r="E23" s="270"/>
      <c r="F23" s="270"/>
      <c r="G23" s="270"/>
      <c r="H23" s="270"/>
      <c r="I23" s="270"/>
      <c r="J23" s="270"/>
      <c r="K23" s="270"/>
      <c r="L23" s="270"/>
      <c r="M23" s="270"/>
    </row>
  </sheetData>
  <sheetProtection algorithmName="SHA-512" hashValue="eTRMtVnvbl6kHNJRhRZihZ7Ggk9q0CgCNO39QQkHH+lOis03ElYCwNCkOAJ8uUFeIEfqHrs+UMpY9Z52GCHc+A==" saltValue="N26V6B59pxz1CVo7ZlXexw==" spinCount="100000" sheet="1" objects="1" scenarios="1"/>
  <mergeCells count="7">
    <mergeCell ref="D16:M18"/>
    <mergeCell ref="D19:M23"/>
    <mergeCell ref="B3:I3"/>
    <mergeCell ref="B2:D2"/>
    <mergeCell ref="D12:M15"/>
    <mergeCell ref="D10:M10"/>
    <mergeCell ref="D5:L8"/>
  </mergeCells>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551A7DE9066DA46B470FCE8B4CFD4E8" ma:contentTypeVersion="18" ma:contentTypeDescription="Skapa ett nytt dokument." ma:contentTypeScope="" ma:versionID="d8133a648abcbd9702a88a449c9da45a">
  <xsd:schema xmlns:xsd="http://www.w3.org/2001/XMLSchema" xmlns:xs="http://www.w3.org/2001/XMLSchema" xmlns:p="http://schemas.microsoft.com/office/2006/metadata/properties" xmlns:ns2="90e3d82b-c9a9-4d69-99af-1ab8b304f427" xmlns:ns3="d47c7f99-7f43-47a8-9f98-fd53d9d892ed" targetNamespace="http://schemas.microsoft.com/office/2006/metadata/properties" ma:root="true" ma:fieldsID="0f82975bd39743b8227494455435c594" ns2:_="" ns3:_="">
    <xsd:import namespace="90e3d82b-c9a9-4d69-99af-1ab8b304f427"/>
    <xsd:import namespace="d47c7f99-7f43-47a8-9f98-fd53d9d892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3d82b-c9a9-4d69-99af-1ab8b304f427"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0ba17fba-3d2f-4de1-a42c-c2b81ec2c6ee}" ma:internalName="TaxCatchAll" ma:showField="CatchAllData" ma:web="90e3d82b-c9a9-4d69-99af-1ab8b304f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7c7f99-7f43-47a8-9f98-fd53d9d892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3b77a04-2888-4969-ade0-f2a39ad62c8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7c7f99-7f43-47a8-9f98-fd53d9d892ed">
      <Terms xmlns="http://schemas.microsoft.com/office/infopath/2007/PartnerControls"/>
    </lcf76f155ced4ddcb4097134ff3c332f>
    <TaxCatchAll xmlns="90e3d82b-c9a9-4d69-99af-1ab8b304f427" xsi:nil="true"/>
  </documentManagement>
</p:properties>
</file>

<file path=customXml/itemProps1.xml><?xml version="1.0" encoding="utf-8"?>
<ds:datastoreItem xmlns:ds="http://schemas.openxmlformats.org/officeDocument/2006/customXml" ds:itemID="{DD48E838-F8B7-48C3-9F65-EBF251876F14}">
  <ds:schemaRefs>
    <ds:schemaRef ds:uri="http://schemas.microsoft.com/sharepoint/v3/contenttype/forms"/>
  </ds:schemaRefs>
</ds:datastoreItem>
</file>

<file path=customXml/itemProps2.xml><?xml version="1.0" encoding="utf-8"?>
<ds:datastoreItem xmlns:ds="http://schemas.openxmlformats.org/officeDocument/2006/customXml" ds:itemID="{9C1A1958-5964-4755-BC22-55A466DD9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3d82b-c9a9-4d69-99af-1ab8b304f427"/>
    <ds:schemaRef ds:uri="d47c7f99-7f43-47a8-9f98-fd53d9d89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59DC81-F294-4349-9F0F-267800A08BEB}">
  <ds:schemaRefs>
    <ds:schemaRef ds:uri="http://purl.org/dc/dcmitype/"/>
    <ds:schemaRef ds:uri="http://schemas.openxmlformats.org/package/2006/metadata/core-propertie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90e3d82b-c9a9-4d69-99af-1ab8b304f427"/>
    <ds:schemaRef ds:uri="http://schemas.microsoft.com/office/infopath/2007/PartnerControls"/>
    <ds:schemaRef ds:uri="d47c7f99-7f43-47a8-9f98-fd53d9d892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Läsanvisningar</vt:lpstr>
      <vt:lpstr>Beräkningsmall</vt:lpstr>
      <vt:lpstr>Blad1</vt:lpstr>
      <vt:lpstr>Ordförklaringar - Grönska</vt:lpstr>
      <vt:lpstr>Ordförklaringar - Vatten</vt:lpstr>
      <vt:lpstr>Ändringshistorik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Cerna</dc:creator>
  <cp:keywords/>
  <dc:description/>
  <cp:lastModifiedBy>Jessica Cerna</cp:lastModifiedBy>
  <cp:revision/>
  <dcterms:created xsi:type="dcterms:W3CDTF">2023-03-02T13:37:56Z</dcterms:created>
  <dcterms:modified xsi:type="dcterms:W3CDTF">2024-06-05T11:38:08Z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0x0101009551A7DE9066DA46B470FCE8B4CFD4E8</vt:lpwstr>
  </property>
  <property fmtid="{D5CDD505-2E9C-101B-9397-08002B2CF9AE}" pid="3" name="MediaServiceImageTags">
    <vt:lpwstr/>
  </property>
</Properties>
</file>