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gbc-my.sharepoint.com/personal/amanda_axelsson_sgbc_se/Documents/Skrivbordet/"/>
    </mc:Choice>
  </mc:AlternateContent>
  <xr:revisionPtr revIDLastSave="834" documentId="13_ncr:1_{29D63DCF-568D-4D7D-9F5C-04E116C9EC8D}" xr6:coauthVersionLast="47" xr6:coauthVersionMax="47" xr10:uidLastSave="{BEBC65C4-2406-4736-8C89-059A169B0DB0}"/>
  <bookViews>
    <workbookView xWindow="28680" yWindow="-120" windowWidth="38640" windowHeight="21120" activeTab="1" xr2:uid="{44E02A92-F8DB-4B51-9751-8C31AD1EF3FB}"/>
  </bookViews>
  <sheets>
    <sheet name="Introduktion" sheetId="1" r:id="rId1"/>
    <sheet name="Indata o resultat GYF-beräkning" sheetId="2" r:id="rId2"/>
    <sheet name="Ordförklaring Grönska o vatte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2" l="1"/>
  <c r="H84" i="2"/>
  <c r="J109" i="2" l="1"/>
  <c r="J108" i="2"/>
  <c r="J107" i="2"/>
  <c r="H76" i="2"/>
  <c r="R76" i="2" s="1"/>
  <c r="H75" i="2"/>
  <c r="P75" i="2" s="1"/>
  <c r="H74" i="2"/>
  <c r="R74" i="2" s="1"/>
  <c r="H73" i="2"/>
  <c r="H72" i="2"/>
  <c r="P72" i="2" s="1"/>
  <c r="R71" i="2"/>
  <c r="Q71" i="2"/>
  <c r="P71" i="2"/>
  <c r="H70" i="2"/>
  <c r="H69" i="2"/>
  <c r="R69" i="2" s="1"/>
  <c r="H68" i="2"/>
  <c r="Q68" i="2" s="1"/>
  <c r="H67" i="2"/>
  <c r="Q67" i="2" s="1"/>
  <c r="R66" i="2"/>
  <c r="Q66" i="2"/>
  <c r="P66" i="2"/>
  <c r="H65" i="2"/>
  <c r="P65" i="2" s="1"/>
  <c r="H64" i="2"/>
  <c r="R64" i="2" s="1"/>
  <c r="H63" i="2"/>
  <c r="R63" i="2" s="1"/>
  <c r="H62" i="2"/>
  <c r="P62" i="2" s="1"/>
  <c r="H61" i="2"/>
  <c r="R61" i="2" s="1"/>
  <c r="H60" i="2"/>
  <c r="R60" i="2" s="1"/>
  <c r="H59" i="2"/>
  <c r="R59" i="2" s="1"/>
  <c r="H58" i="2"/>
  <c r="H57" i="2"/>
  <c r="Q57" i="2" s="1"/>
  <c r="H56" i="2"/>
  <c r="R56" i="2" s="1"/>
  <c r="H55" i="2"/>
  <c r="P55" i="2" s="1"/>
  <c r="H54" i="2"/>
  <c r="Q54" i="2" s="1"/>
  <c r="R52" i="2"/>
  <c r="Q52" i="2"/>
  <c r="P52" i="2"/>
  <c r="H51" i="2"/>
  <c r="Q51" i="2" s="1"/>
  <c r="H50" i="2"/>
  <c r="R50" i="2" s="1"/>
  <c r="H49" i="2"/>
  <c r="P49" i="2" s="1"/>
  <c r="H48" i="2"/>
  <c r="Q48" i="2" s="1"/>
  <c r="G47" i="2"/>
  <c r="H47" i="2" s="1"/>
  <c r="G46" i="2"/>
  <c r="H46" i="2" s="1"/>
  <c r="R45" i="2"/>
  <c r="Q45" i="2"/>
  <c r="P45" i="2"/>
  <c r="H44" i="2"/>
  <c r="P44" i="2" s="1"/>
  <c r="R43" i="2"/>
  <c r="Q43" i="2"/>
  <c r="P43" i="2"/>
  <c r="R34" i="2"/>
  <c r="Q34" i="2"/>
  <c r="P34" i="2"/>
  <c r="R29" i="2"/>
  <c r="Q29" i="2"/>
  <c r="P29" i="2"/>
  <c r="R24" i="2"/>
  <c r="Q24" i="2"/>
  <c r="P24" i="2"/>
  <c r="H23" i="2"/>
  <c r="R23" i="2" s="1"/>
  <c r="H22" i="2"/>
  <c r="R22" i="2" s="1"/>
  <c r="H21" i="2"/>
  <c r="Q21" i="2" s="1"/>
  <c r="H20" i="2"/>
  <c r="R20" i="2" s="1"/>
  <c r="H19" i="2"/>
  <c r="R19" i="2" s="1"/>
  <c r="H18" i="2"/>
  <c r="R18" i="2" s="1"/>
  <c r="H17" i="2"/>
  <c r="R17" i="2" s="1"/>
  <c r="H16" i="2"/>
  <c r="R16" i="2" s="1"/>
  <c r="H15" i="2"/>
  <c r="Q15" i="2" s="1"/>
  <c r="H14" i="2"/>
  <c r="P14" i="2" s="1"/>
  <c r="H13" i="2"/>
  <c r="R73" i="2" l="1"/>
  <c r="Q73" i="2"/>
  <c r="P70" i="2"/>
  <c r="Q70" i="2"/>
  <c r="R70" i="2"/>
  <c r="P47" i="2"/>
  <c r="R47" i="2"/>
  <c r="P46" i="2"/>
  <c r="R46" i="2"/>
  <c r="R67" i="2"/>
  <c r="R51" i="2"/>
  <c r="Q14" i="2"/>
  <c r="R14" i="2"/>
  <c r="R72" i="2"/>
  <c r="Q72" i="2"/>
  <c r="P67" i="2"/>
  <c r="R48" i="2"/>
  <c r="Q76" i="2"/>
  <c r="P20" i="2"/>
  <c r="P74" i="2"/>
  <c r="Q20" i="2"/>
  <c r="Q74" i="2"/>
  <c r="R57" i="2"/>
  <c r="P69" i="2"/>
  <c r="H27" i="2"/>
  <c r="R27" i="2" s="1"/>
  <c r="Q75" i="2"/>
  <c r="R75" i="2"/>
  <c r="R54" i="2"/>
  <c r="Q69" i="2"/>
  <c r="P64" i="2"/>
  <c r="R58" i="2"/>
  <c r="Q58" i="2"/>
  <c r="P17" i="2"/>
  <c r="P23" i="2"/>
  <c r="P61" i="2"/>
  <c r="H30" i="2"/>
  <c r="H36" i="2"/>
  <c r="Q46" i="2"/>
  <c r="Q61" i="2"/>
  <c r="P58" i="2"/>
  <c r="Q17" i="2"/>
  <c r="Q23" i="2"/>
  <c r="Q47" i="2"/>
  <c r="H28" i="2"/>
  <c r="H25" i="2"/>
  <c r="H31" i="2"/>
  <c r="H53" i="2"/>
  <c r="H41" i="2"/>
  <c r="H33" i="2"/>
  <c r="H38" i="2"/>
  <c r="Q55" i="2"/>
  <c r="R55" i="2"/>
  <c r="Q49" i="2"/>
  <c r="R49" i="2"/>
  <c r="Q64" i="2"/>
  <c r="H39" i="2"/>
  <c r="Q44" i="2"/>
  <c r="P50" i="2"/>
  <c r="P56" i="2"/>
  <c r="Q59" i="2"/>
  <c r="Q62" i="2"/>
  <c r="Q65" i="2"/>
  <c r="R68" i="2"/>
  <c r="R44" i="2"/>
  <c r="Q50" i="2"/>
  <c r="Q56" i="2"/>
  <c r="R62" i="2"/>
  <c r="R65" i="2"/>
  <c r="P68" i="2"/>
  <c r="P21" i="2"/>
  <c r="Q18" i="2"/>
  <c r="R15" i="2"/>
  <c r="R21" i="2"/>
  <c r="P15" i="2"/>
  <c r="P18" i="2"/>
  <c r="H37" i="2"/>
  <c r="P13" i="2"/>
  <c r="P16" i="2"/>
  <c r="P19" i="2"/>
  <c r="P22" i="2"/>
  <c r="H42" i="2"/>
  <c r="P60" i="2"/>
  <c r="P63" i="2"/>
  <c r="Q13" i="2"/>
  <c r="Q16" i="2"/>
  <c r="Q19" i="2"/>
  <c r="Q22" i="2"/>
  <c r="H32" i="2"/>
  <c r="H35" i="2"/>
  <c r="P48" i="2"/>
  <c r="P51" i="2"/>
  <c r="P54" i="2"/>
  <c r="P57" i="2"/>
  <c r="Q60" i="2"/>
  <c r="Q63" i="2"/>
  <c r="R13" i="2"/>
  <c r="H26" i="2"/>
  <c r="H40" i="2"/>
  <c r="P73" i="2"/>
  <c r="P76" i="2"/>
  <c r="P33" i="2" l="1"/>
  <c r="Q33" i="2"/>
  <c r="R33" i="2"/>
  <c r="P32" i="2"/>
  <c r="Q32" i="2"/>
  <c r="R32" i="2"/>
  <c r="P30" i="2"/>
  <c r="Q30" i="2"/>
  <c r="R30" i="2"/>
  <c r="P27" i="2"/>
  <c r="Q27" i="2"/>
  <c r="H90" i="2"/>
  <c r="H93" i="2" s="1"/>
  <c r="R25" i="2"/>
  <c r="Q25" i="2"/>
  <c r="P25" i="2"/>
  <c r="R37" i="2"/>
  <c r="Q37" i="2"/>
  <c r="P37" i="2"/>
  <c r="R39" i="2"/>
  <c r="Q39" i="2"/>
  <c r="P39" i="2"/>
  <c r="R28" i="2"/>
  <c r="Q28" i="2"/>
  <c r="P28" i="2"/>
  <c r="R31" i="2"/>
  <c r="P31" i="2"/>
  <c r="Q31" i="2"/>
  <c r="Q26" i="2"/>
  <c r="P26" i="2"/>
  <c r="R26" i="2"/>
  <c r="R38" i="2"/>
  <c r="Q38" i="2"/>
  <c r="P38" i="2"/>
  <c r="Q42" i="2"/>
  <c r="P42" i="2"/>
  <c r="R42" i="2"/>
  <c r="Q36" i="2"/>
  <c r="P36" i="2"/>
  <c r="R36" i="2"/>
  <c r="P35" i="2"/>
  <c r="Q35" i="2"/>
  <c r="R35" i="2"/>
  <c r="P40" i="2"/>
  <c r="R40" i="2"/>
  <c r="Q40" i="2"/>
  <c r="P41" i="2"/>
  <c r="R41" i="2"/>
  <c r="Q41" i="2"/>
  <c r="H77" i="2"/>
  <c r="R53" i="2"/>
  <c r="Q53" i="2"/>
  <c r="P53" i="2"/>
  <c r="I109" i="2" l="1"/>
  <c r="K109" i="2" s="1"/>
  <c r="I108" i="2"/>
  <c r="K108" i="2" s="1"/>
  <c r="I107" i="2"/>
  <c r="K107" i="2" s="1"/>
</calcChain>
</file>

<file path=xl/sharedStrings.xml><?xml version="1.0" encoding="utf-8"?>
<sst xmlns="http://schemas.openxmlformats.org/spreadsheetml/2006/main" count="358" uniqueCount="179">
  <si>
    <t>Beräkningsverktyg  Grönytefaktor inom Miljöbyggnad</t>
  </si>
  <si>
    <t>Syfte</t>
  </si>
  <si>
    <t>Mer information och länkar</t>
  </si>
  <si>
    <t>Bakgrund</t>
  </si>
  <si>
    <t>Syftet med SGBC:s beräkningsbertyg för grönytefaktor (GYF) inom Miljöbyggnad är att ge projekt ett enhetligt sätt att beräkna och bedöma hur väl en fastighet uppfyller betygskriterierna.</t>
  </si>
  <si>
    <t>Olika metoder att beräkna Grönytefaktor (GYF)</t>
  </si>
  <si>
    <t>Såhär används detta beräkningsverktyg</t>
  </si>
  <si>
    <t>Grönytefaktor utvecklades på 1990-talet som en metod för att mäta hur olika gröna och blå inslag bidrar till ekologiska funktioner i stadsområden. Beräkningen bygger på att ytor med ekologiskt värde multipliceras med viktfaktorer och sedan relateras till den totala tomtarean. Det ger ett samlat mått på platsens kapacitet att stödja ekosystemtjänster. Metoden används i flera länder och certifieringssystem där standardiserade verktyg möjliggör en rättvis och jämförbar bedömning av grön infrastruktur.</t>
  </si>
  <si>
    <t>Om detta beräkningsverktyg</t>
  </si>
  <si>
    <t>Detta verktyg används för att beräkna projektets grönytefaktor och se hur väl projektets utformning av utomhusmiljö stödjer och tillför ekosystemtjänster. 
Utifrån projektets ambition och förutsättningar anges indata och utifrån dem beräknas ekoeffektiv area. Utifrån indata beräknas GYF och andra relevanta värden.</t>
  </si>
  <si>
    <t>YTOR</t>
  </si>
  <si>
    <t>Bevarad naturmark</t>
  </si>
  <si>
    <t>Naturmark beståendes av varierad vegetation, ex. träd- och buskar, bergknallar.</t>
  </si>
  <si>
    <t>Ej underbyggd växtbädd</t>
  </si>
  <si>
    <t>Befintlig eller nyanlagd yta avsedd för plantering av vegetation så som gräs, äng, perenner, buskar och träd. Ytan är inte på bjälklag.</t>
  </si>
  <si>
    <t>Växtbädd på bjälklag samtliga djup</t>
  </si>
  <si>
    <t xml:space="preserve">Anlagda vegetationsytor på bjälklag så som garage, parkeringshus, gårdar eller terrasser på hus, balkonger, m.m. </t>
  </si>
  <si>
    <t>Grönt tak med samtliga djup växtbädd</t>
  </si>
  <si>
    <t>Anlagda vegetationsytor på tak i stället för, eller som komplement till andra ytskikt.</t>
  </si>
  <si>
    <t>Gröna väggar med växtsubstrat</t>
  </si>
  <si>
    <t>Yta på ex. fasad beklädd med växter innehållandes växtsubstrat i moduler eller andra system uppsatta på fasaden.</t>
  </si>
  <si>
    <t>Växtbädd balkonger/odlingskärl</t>
  </si>
  <si>
    <t xml:space="preserve">Växtbädd på balkonger med djup på minst 300 mm. </t>
  </si>
  <si>
    <t>YTORNAS
KVALITÉER</t>
  </si>
  <si>
    <t>Fältskikt</t>
  </si>
  <si>
    <t>Diversitet i fältskiktet</t>
  </si>
  <si>
    <t xml:space="preserve">Mångfald av arter (minst 20) på ej underbyggd markyta, ex. blomsteräng, perennplantering. </t>
  </si>
  <si>
    <t>Diversitet på gröna tak &gt;90 mm</t>
  </si>
  <si>
    <t>Arturval från karaktärshabitat</t>
  </si>
  <si>
    <t>Pollinatörsvänlig rabatt</t>
  </si>
  <si>
    <t>Rabatt med växtval som attraherar bin, fjärilar, humlor och andra pollinatörer.</t>
  </si>
  <si>
    <t>Buskskikt</t>
  </si>
  <si>
    <t>Buskar solitärer</t>
  </si>
  <si>
    <t>Fristående buskar.</t>
  </si>
  <si>
    <t>Buskplanteringar och häckar</t>
  </si>
  <si>
    <t>Samling av buskar och häckplanteringar.</t>
  </si>
  <si>
    <t>Bärande buskar</t>
  </si>
  <si>
    <t>Buskar med frukt eller bär som gynnar fåglar.</t>
  </si>
  <si>
    <t>Pollinatörsvänliga buskar</t>
  </si>
  <si>
    <t>Buskar som attraherar bin, fjärilar, humlor och andra pollinatörer.</t>
  </si>
  <si>
    <t>Trädskikt</t>
  </si>
  <si>
    <t>Befintliga träd</t>
  </si>
  <si>
    <t xml:space="preserve">Alla typer av träd som växer på platsen innan exploatering och som skyddas under byggtid. </t>
  </si>
  <si>
    <t>Befintliga träd inom landskapssamband</t>
  </si>
  <si>
    <t xml:space="preserve">Träd som växer på platsen och som tillhör en omgivande grupp av samma träd eller inom samma landskapstyp. </t>
  </si>
  <si>
    <t>Nya träd, olika storlekar</t>
  </si>
  <si>
    <t>Nyplanterade träd.</t>
  </si>
  <si>
    <t>Karaktärsträd</t>
  </si>
  <si>
    <t>Befintligt träd med unikt estetiskt uttryck. Skiljer sig från odlade träd genom sitt karakteristiska utseende.</t>
  </si>
  <si>
    <t>Bärande träd</t>
  </si>
  <si>
    <t>Träd med frukt eller bär eller nötfrukt, ex. rönn, körsbär, oxbär, hassel, valnöt.</t>
  </si>
  <si>
    <t>Pollinatörsvänliga träd</t>
  </si>
  <si>
    <t>Träd som attraherar bin, fjärilar, humlor och andra pollinatörer, ex. lind.</t>
  </si>
  <si>
    <t>Vegetation på konstruktion</t>
  </si>
  <si>
    <t xml:space="preserve">Vertikal grönska </t>
  </si>
  <si>
    <t>Vegetation så som klätter- och klängväxter som växer på fasad eller pergolor.</t>
  </si>
  <si>
    <t>Gestaltningselement och rekreation</t>
  </si>
  <si>
    <t>Holkar</t>
  </si>
  <si>
    <t xml:space="preserve">Olika typer av holkar för fåglar och fladdermöss, ex. tättingholk, tornfalkholk, tornseglarholk, fladdermusholk. </t>
  </si>
  <si>
    <t>Insektshotell</t>
  </si>
  <si>
    <t>Byggd konstruktion avsedd som livsmiljö för insekter. Finns olika varianter anpassade för att möta olika insekters behov. 
Exempel på insektshotell är baggholkar, fjärilsholkar, mulmholkar och väderskyddade konstruktioner beståendes av pinnar/bambu- eller vassrör, m.m.</t>
  </si>
  <si>
    <t>Faunadepåer</t>
  </si>
  <si>
    <t xml:space="preserve">Kvarlämnad död ved i samband med avverkning av närliggande vegetationsytor. </t>
  </si>
  <si>
    <t>Sandbäddar</t>
  </si>
  <si>
    <t xml:space="preserve">Sandig miljö i soligt läge som inte berörs av störning avsedd som livsmiljö för vildbin. Behöver inte vara nyanlagd utan 
kan vara befintlig sandig jord på platsen. Består av baksand eller sättsand med upp till 8 mm i partikelstorlek. </t>
  </si>
  <si>
    <t>Odlingsytor</t>
  </si>
  <si>
    <t>Plats förberedd och avsedd för odling i marknivå.</t>
  </si>
  <si>
    <t>Biotopbalkonger</t>
  </si>
  <si>
    <t xml:space="preserve">Balkonger som inrymmer en viss biotop som gynnar vissa växter och djur. Detta exempelvis med växtbädd, växtvägg eller liknande.  </t>
  </si>
  <si>
    <t>Reglering av lokalklimat</t>
  </si>
  <si>
    <t>Skuggivande träd</t>
  </si>
  <si>
    <t xml:space="preserve">Träd av större karaktär vars skugga täcker ytor där människor vistas, exempelvis lekplats eller sittytor i gårdar. </t>
  </si>
  <si>
    <t>Skuggivande pergolor</t>
  </si>
  <si>
    <t xml:space="preserve">Pergola beklädd med vegetation som har lek- och/eller sittmöjligheter, ex. sandlåda för barn eller sittbänkar. </t>
  </si>
  <si>
    <t>Flerskiktad växtlighet</t>
  </si>
  <si>
    <t>Trädskikt, buskskikt, fältskikt som verkar temperaturutjämnande och bidrar till att reducera risken för värmeöeffekten.</t>
  </si>
  <si>
    <t>Ordförklaringar - Grönska</t>
  </si>
  <si>
    <t>Ordförklaringar - Vatten</t>
  </si>
  <si>
    <t>Täta hårdgjorda ytor (takytor utan vegetation, asfalt, betong)</t>
  </si>
  <si>
    <t>Ytor som är hårdgjorda och saknar infiltration av dagvatten, exempelvis betong- och asfaltytor. Innefattar även berg i dagen samt takytor som inte har 
infiltration av dagvatten, dvs. saknar någon form av växtbädd eller möjlighet till biotop.</t>
  </si>
  <si>
    <t>Öppna hårdgjorda ytor (ex. gräsarmerad betong-/natursten)</t>
  </si>
  <si>
    <t xml:space="preserve">Öppna hårdgjorda ytor med öppningar som tillåter en viss genomsläpplighet av dagvatten. </t>
  </si>
  <si>
    <t xml:space="preserve">Halvöppna hårdgjorda ytor (ex. grus, sand, singel, öppen asfalt) </t>
  </si>
  <si>
    <t>Ytor med hög genomsläpplighet för dagvatten, exempelvis öppen asfalt, sand, grus.</t>
  </si>
  <si>
    <t>Hårdgjorda ytor med fogar (ex. platt- och stenytor, betongplattor, gatsten)</t>
  </si>
  <si>
    <t>Hårdgjorda ytor med fogar. Hit hör exempelvis stensatt yta med grusfogar, konstgräs, gummimattor.</t>
  </si>
  <si>
    <t>Avvattnade hårdgjorda ytor till vegetationsytor</t>
  </si>
  <si>
    <t xml:space="preserve">Det finns system för att leda dagvatten bort från hårdgjorda ytor till vegetationsytor så som växtbäddar, gräsmattor eller liknande. </t>
  </si>
  <si>
    <t>Avvattnade hårdgjorda ytor till regnträdgård/dike</t>
  </si>
  <si>
    <t>Det finns system för att leda dagvatten bort från hårdgjorda ytor till regnträdgård eller dike.</t>
  </si>
  <si>
    <t>Avvattnade gröna tak till regnträdgård</t>
  </si>
  <si>
    <t>Det finns system för att leda överskott av dagvatten bort från gröna tak till regnträdgård.</t>
  </si>
  <si>
    <t>Vattenytor i dammar, bäckar och diken </t>
  </si>
  <si>
    <t>Yta som är avsedd för uppsamling och fördröjning av vatten. Ytan är vattenfylld större delen av året, även under perioder med torka.</t>
  </si>
  <si>
    <t>Biodiversitet</t>
  </si>
  <si>
    <t>Biologiskt tillgängliga permanenta vattenytor</t>
  </si>
  <si>
    <t xml:space="preserve">Ytor som är avsedda för att vara vattenfyllda under vår och sommar, och som är bidrar till den biologiska mångfalden. Detta genom 
att möjliggöra som habitat för insekt- och djurliv. </t>
  </si>
  <si>
    <t>Vegetationsytor med tillfälligt kvardröjande vatten</t>
  </si>
  <si>
    <t>Ytor som är avsedda för att tillfälligt vara vattenfyllda under vår och sommar, och som bidrar till den biologiska mångfalden. Detta genom att möjliggöra som habitat för insekt- och djurliv. Exempel gräsmatta, regnbädd eller översvämningsbar yta med vegetation. Vegetationen är av vild karaktär och är ej anlagd (till skillnad från en växtbädd)</t>
  </si>
  <si>
    <t>Dagvatten förs från hårdgjorda ytor till dammar och fuktstråk</t>
  </si>
  <si>
    <t xml:space="preserve">Dagvatten leds från exempelvis hårdgjorda ytor till dammar, fuktstråk, regnbäddar, våtmark eller andra 
typer av genomsläppliga ytor med vegetation som tillåter infiltrering av dagvatten. </t>
  </si>
  <si>
    <t>Dagvattenhanterande träd i hårdgjord yta (träd i skelettjord)</t>
  </si>
  <si>
    <t>Träd som är planterade i skelettjord och som fördröjer och utnyttjar dagvattnet. Skelettjorden fungerar som ett underjordiskt magasin 
för fördröjning och rening av dagvatten. Det som premiäras här är användningen av skelettjordar, därför fylls denna i antal och inte area. Poäng för växtlighet som planteras i skelettjord tas under respektive rad under "Ytornas kvalitéer" under "Grönska". Om dagvatten från hårdgjorda ytor förs till dagvattenmagasinering i skelettjord fylls det i under "Dagvatten förs från hårdgjorda ytor till magasin".</t>
  </si>
  <si>
    <t>Rekreation och konstruktion för reglering av lokalklimat</t>
  </si>
  <si>
    <t>Vattenspeglar</t>
  </si>
  <si>
    <t>Plats där vattnet samlas får ljus reflekterad så att det bidrar med estetiska värden. Exempel hit hör fontäner, dammar, m.m.</t>
  </si>
  <si>
    <t>Fontäner, cirkulationsanläggning eller liknande</t>
  </si>
  <si>
    <t xml:space="preserve">System, anläggning eller liknande som sätter vatten i rörelse. Systemet är av sådan kraft att vattnet tillför ljud i omgivningen och bidrar 
därmed till rofylldhet och bättre ljudmiljö. </t>
  </si>
  <si>
    <t>Vattensamlingar i damm eller liknande</t>
  </si>
  <si>
    <t>Vattensamling i dammar eller liknande ytor som håller vatten under torrperioder och bidrar till svalare lokalklimat.</t>
  </si>
  <si>
    <t>Uppsamling av regnvatten för bevattning</t>
  </si>
  <si>
    <t xml:space="preserve">System för uppsamling av regnvatten i syfte av att använda vattnet för bevattning vid senare tillfälle. </t>
  </si>
  <si>
    <t>Dagvatten förs från hårdgjorda ytor till magasin</t>
  </si>
  <si>
    <t>System för att leda dagvatten från hårdgjorda ytor till magasinering för tillfällig fördröjning av dagvatten. Magasineringen kan ske på 
exempelvis vattendamm eller dagvattentunna, även magasinering i skelettjord ingår här. Arean som ingår i beräkningen är arean för den hårdgjorda ytan som blir avvattnad till magasin.</t>
  </si>
  <si>
    <t>Projektnamn</t>
  </si>
  <si>
    <t>Utförd av</t>
  </si>
  <si>
    <t>Datum</t>
  </si>
  <si>
    <t>stödjande</t>
  </si>
  <si>
    <t>reglerande</t>
  </si>
  <si>
    <t>kulturella</t>
  </si>
  <si>
    <t>X</t>
  </si>
  <si>
    <t>Växtbädd på bjälklag &gt;800 mm djup</t>
  </si>
  <si>
    <t>Växtbädd på bjälklag 600-800 mm djup</t>
  </si>
  <si>
    <t>Växtbädd på bjälklag 200-600 mm djup</t>
  </si>
  <si>
    <t>Grönt tak med &gt;400 mm djup växtbädd</t>
  </si>
  <si>
    <t>Grönt tak med 250-400 mm djup växtbädd</t>
  </si>
  <si>
    <t>Grönt tak med 120-250 mm djup växtbädd</t>
  </si>
  <si>
    <t>Grönt tak med 50 - 120 mm djup växtbädd</t>
  </si>
  <si>
    <t>Pollintörsvänlig rabatt</t>
  </si>
  <si>
    <t>Nya små träd (stam 16-20 cm)</t>
  </si>
  <si>
    <t>Nya mellanstora träd (stam 20-30 cm)</t>
  </si>
  <si>
    <t>Nya stora träd (stam &gt;30 cm)</t>
  </si>
  <si>
    <t>Vertikal grönska</t>
  </si>
  <si>
    <t>Öppna hårdgjorda ytor (ex. gräsarmerad betong, natursten)</t>
  </si>
  <si>
    <t>Hårdgjorda ytor med fogar</t>
  </si>
  <si>
    <t>Avvattnade gröna tak till vegetationsytor</t>
  </si>
  <si>
    <t>Avattnade gröna tak till regnträdgård</t>
  </si>
  <si>
    <t>Uppsamling och fördröjning av dagvatten
(ex. fördröjningsmagasin, dagvattentunna)</t>
  </si>
  <si>
    <t>Vattenytor i dammar, bäckar och diken</t>
  </si>
  <si>
    <t>Resultat</t>
  </si>
  <si>
    <t>Fastighetens area (m2)</t>
  </si>
  <si>
    <t>Andel bebyggd area inom fastigheten</t>
  </si>
  <si>
    <t>Bebyggd area på fastigheten (m2)</t>
  </si>
  <si>
    <t>Andel hårdgjord area inom fastigheten</t>
  </si>
  <si>
    <t>Fastighetens ekoeffektiva area (m2)</t>
  </si>
  <si>
    <t>Uppnådd Grönytefaktor för fastigheten</t>
  </si>
  <si>
    <t xml:space="preserve">Om &lt;50% av fastigheten är bebyggd: minst 0,8 </t>
  </si>
  <si>
    <t xml:space="preserve">Om &gt;50% av fastigheten är bebyggd: minst 0,4 </t>
  </si>
  <si>
    <t>Fördelning av resultat med tillhörande diagram</t>
  </si>
  <si>
    <t>Ekosystem
tjänst</t>
  </si>
  <si>
    <t>Antal 
i projekt</t>
  </si>
  <si>
    <t>Totalt antal 
i verktyg</t>
  </si>
  <si>
    <t>Andel 
i projekt</t>
  </si>
  <si>
    <t>Stödjande</t>
  </si>
  <si>
    <t>Reglerande</t>
  </si>
  <si>
    <t>Kulturella</t>
  </si>
  <si>
    <t>Träd som gynnar pollinatörer</t>
  </si>
  <si>
    <t>Grönska på väggar, murar, pergolor mm</t>
  </si>
  <si>
    <t>Ärendenummer</t>
  </si>
  <si>
    <t>Projektförutsättningar</t>
  </si>
  <si>
    <t>Projektets målvärde för GYF</t>
  </si>
  <si>
    <t>Målvärden Miljöbyggnad Nybyggnad</t>
  </si>
  <si>
    <t>Mångfald av arter (minst 20) på grönt tak, dvs. anlagda vegetationsytor på tak i stället för, eller som komplement till andra ytskikt.</t>
  </si>
  <si>
    <t>Den anlagda vegetationen har valts ut utifrån vilka biotoper som är viktiga att utveckla. Detta kan exempelvis vara genom plantering av lokalt förekommande arter.</t>
  </si>
  <si>
    <t>Det finns  olika metoder för att beräkna grönytefaktor på. De varierar i  detaljeringsgrad och vilka ekologiska funktioner som prioriteras. I Sverige har flera kommuner utvecklat egna GYF-modeller eller lokala krav, vilket innebär att samma typ av åtgärd kan bedömas på olika sätt beroende på var ett projekt genomförs. Det gör att resultaten ofta är svåra att jämföra mellan kommuner, eftersom beräkningsgrunder och krav skiljer sig åt även om målet är att stärka grön infrastruktur. 
Det är inte ovanligt att balansering av ekosystemtjäsnter utförs. Det innebär i stora drag att väga olika ekologiska värden mot varandra så att en plats kan leverera flera nyttor samtidigt, utan att någon funktion försämras. Det handlar ofta om att kombinera lösningar som stödjer biologisk mångfald, dagvattenhantering och lokalklimat samt att undvika att en åtgärd som gynnar en funktion skapar negativa konsekvenser för en annan.</t>
  </si>
  <si>
    <t xml:space="preserve">I detta verktyg finns tillhörande ordförklaringar. 
Söker man svar på frågor inom Nybyggnad, Ombyggnad eller iDrift kan man med fördel besöka SGBC:s hemsida. Länk: www.sgbc.se  
Man kan också kontakta teamet för Miljöbyggnad. För frågor om detta verktyg hänvisas man till Miljobyggnad@sgbc.se 
</t>
  </si>
  <si>
    <t xml:space="preserve">Beräkningsverktyg Grönytefaktor Miljöbyggnad Nybyggnad och Ombyggnad 4.X </t>
  </si>
  <si>
    <t>Yta</t>
  </si>
  <si>
    <t>Antal
(st)</t>
  </si>
  <si>
    <r>
      <t>Area
(m</t>
    </r>
    <r>
      <rPr>
        <b/>
        <vertAlign val="superscript"/>
        <sz val="11"/>
        <color theme="0"/>
        <rFont val="Arial"/>
        <family val="2"/>
        <scheme val="major"/>
      </rPr>
      <t>2</t>
    </r>
    <r>
      <rPr>
        <b/>
        <sz val="11"/>
        <color theme="0"/>
        <rFont val="Arial"/>
        <family val="2"/>
        <scheme val="major"/>
      </rPr>
      <t>)</t>
    </r>
  </si>
  <si>
    <t>Ekoeffektiv
area (m2)</t>
  </si>
  <si>
    <t>Faktor</t>
  </si>
  <si>
    <t>Ekosystemtjänster</t>
  </si>
  <si>
    <t>Grönska</t>
  </si>
  <si>
    <t>Ytor</t>
  </si>
  <si>
    <t>Ytornas 
kvalitéer</t>
  </si>
  <si>
    <t>Vatten</t>
  </si>
  <si>
    <t xml:space="preserve">Detta beräkningsverktyg kan användas i certifieringsprojekt inom 
- Miljöbyggnad Nybyggnad
- Miljöbyggnad Ombyggnad
</t>
  </si>
  <si>
    <t>Summa Ekoeffektiv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</si>
</sst>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1"/>
      <color theme="1"/>
      <name val="Arial"/>
      <family val="2"/>
      <scheme val="minor"/>
    </font>
    <font>
      <sz val="11"/>
      <color theme="1"/>
      <name val="Arial"/>
      <family val="2"/>
      <scheme val="minor"/>
    </font>
    <font>
      <b/>
      <sz val="11"/>
      <color theme="1"/>
      <name val="Arial"/>
      <family val="2"/>
      <scheme val="minor"/>
    </font>
    <font>
      <b/>
      <sz val="16"/>
      <color theme="1"/>
      <name val="Arial"/>
      <family val="2"/>
      <scheme val="minor"/>
    </font>
    <font>
      <b/>
      <sz val="11"/>
      <color theme="1"/>
      <name val="Arial"/>
      <family val="2"/>
      <scheme val="major"/>
    </font>
    <font>
      <sz val="11"/>
      <color theme="1"/>
      <name val="Arial"/>
      <family val="2"/>
      <scheme val="major"/>
    </font>
    <font>
      <b/>
      <sz val="16"/>
      <color theme="1"/>
      <name val="Arial"/>
      <family val="2"/>
      <scheme val="major"/>
    </font>
    <font>
      <b/>
      <sz val="18"/>
      <color theme="1"/>
      <name val="Arial"/>
      <family val="2"/>
      <scheme val="major"/>
    </font>
    <font>
      <sz val="10"/>
      <color theme="0"/>
      <name val="Arial"/>
      <family val="2"/>
      <scheme val="major"/>
    </font>
    <font>
      <sz val="11"/>
      <color theme="0"/>
      <name val="Arial"/>
      <family val="2"/>
      <scheme val="major"/>
    </font>
    <font>
      <u/>
      <sz val="11"/>
      <color theme="10"/>
      <name val="Arial"/>
      <family val="2"/>
      <scheme val="minor"/>
    </font>
    <font>
      <sz val="11"/>
      <name val="Arial"/>
      <family val="2"/>
      <scheme val="major"/>
    </font>
    <font>
      <sz val="11"/>
      <color theme="9"/>
      <name val="Arial"/>
      <family val="2"/>
      <scheme val="major"/>
    </font>
    <font>
      <sz val="11"/>
      <color theme="8"/>
      <name val="Arial"/>
      <family val="2"/>
      <scheme val="major"/>
    </font>
    <font>
      <sz val="11"/>
      <color theme="5"/>
      <name val="Arial"/>
      <family val="2"/>
      <scheme val="major"/>
    </font>
    <font>
      <b/>
      <sz val="14"/>
      <color theme="1"/>
      <name val="Arial"/>
      <family val="2"/>
      <scheme val="major"/>
    </font>
    <font>
      <b/>
      <sz val="11"/>
      <color rgb="FF039B07"/>
      <name val="Arial"/>
      <family val="2"/>
      <scheme val="major"/>
    </font>
    <font>
      <b/>
      <sz val="11"/>
      <color rgb="FF0070C0"/>
      <name val="Arial"/>
      <family val="2"/>
      <scheme val="major"/>
    </font>
    <font>
      <b/>
      <sz val="11"/>
      <color theme="5"/>
      <name val="Arial"/>
      <family val="2"/>
      <scheme val="major"/>
    </font>
    <font>
      <b/>
      <sz val="10"/>
      <color theme="0"/>
      <name val="Arial"/>
      <family val="2"/>
      <scheme val="major"/>
    </font>
    <font>
      <sz val="11"/>
      <color theme="0"/>
      <name val="Arial"/>
      <family val="2"/>
      <scheme val="minor"/>
    </font>
    <font>
      <b/>
      <sz val="11"/>
      <color theme="0"/>
      <name val="Arial"/>
      <family val="2"/>
      <scheme val="major"/>
    </font>
    <font>
      <b/>
      <vertAlign val="superscript"/>
      <sz val="11"/>
      <color theme="0"/>
      <name val="Arial"/>
      <family val="2"/>
      <scheme val="major"/>
    </font>
    <font>
      <b/>
      <sz val="16"/>
      <color theme="0"/>
      <name val="Arial"/>
      <family val="2"/>
      <scheme val="major"/>
    </font>
    <font>
      <b/>
      <sz val="14"/>
      <color theme="0"/>
      <name val="Arial"/>
      <family val="2"/>
      <scheme val="major"/>
    </font>
    <font>
      <sz val="11"/>
      <color rgb="FFE5E5E5"/>
      <name val="Arial"/>
      <family val="2"/>
      <scheme val="major"/>
    </font>
    <font>
      <sz val="26"/>
      <color theme="1"/>
      <name val="Arial"/>
      <family val="2"/>
      <scheme val="major"/>
    </font>
  </fonts>
  <fills count="12">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4" tint="-0.249977111117893"/>
        <bgColor indexed="64"/>
      </patternFill>
    </fill>
    <fill>
      <patternFill patternType="solid">
        <fgColor theme="4"/>
        <bgColor indexed="64"/>
      </patternFill>
    </fill>
    <fill>
      <patternFill patternType="solid">
        <fgColor rgb="FFE2F8F5"/>
        <bgColor indexed="64"/>
      </patternFill>
    </fill>
    <fill>
      <patternFill patternType="solid">
        <fgColor rgb="FFE5E5E5"/>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diagonal/>
    </border>
    <border>
      <left style="medium">
        <color indexed="64"/>
      </left>
      <right style="medium">
        <color indexed="64"/>
      </right>
      <top style="thin">
        <color theme="3" tint="0.89999084444715716"/>
      </top>
      <bottom/>
      <diagonal/>
    </border>
    <border>
      <left style="medium">
        <color indexed="64"/>
      </left>
      <right style="medium">
        <color indexed="64"/>
      </right>
      <top style="thin">
        <color theme="3" tint="0.89999084444715716"/>
      </top>
      <bottom style="medium">
        <color indexed="64"/>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indexed="64"/>
      </bottom>
      <diagonal/>
    </border>
    <border>
      <left/>
      <right/>
      <top/>
      <bottom style="thin">
        <color theme="3" tint="0.749992370372631"/>
      </bottom>
      <diagonal/>
    </border>
    <border>
      <left/>
      <right/>
      <top style="thin">
        <color theme="3" tint="0.749992370372631"/>
      </top>
      <bottom style="thin">
        <color theme="3" tint="0.749992370372631"/>
      </bottom>
      <diagonal/>
    </border>
    <border>
      <left/>
      <right/>
      <top style="thin">
        <color theme="3" tint="0.749992370372631"/>
      </top>
      <bottom/>
      <diagonal/>
    </border>
    <border>
      <left/>
      <right/>
      <top style="thin">
        <color rgb="FFE5E5E5"/>
      </top>
      <bottom style="thin">
        <color rgb="FFE5E5E5"/>
      </bottom>
      <diagonal/>
    </border>
    <border>
      <left style="thin">
        <color indexed="64"/>
      </left>
      <right/>
      <top style="thin">
        <color indexed="64"/>
      </top>
      <bottom/>
      <diagonal/>
    </border>
    <border>
      <left style="thin">
        <color theme="4"/>
      </left>
      <right style="thin">
        <color theme="4"/>
      </right>
      <top style="thin">
        <color theme="4"/>
      </top>
      <bottom style="thin">
        <color theme="4"/>
      </bottom>
      <diagonal/>
    </border>
    <border>
      <left/>
      <right/>
      <top/>
      <bottom style="thin">
        <color theme="4"/>
      </bottom>
      <diagonal/>
    </border>
    <border>
      <left/>
      <right style="thin">
        <color theme="4"/>
      </right>
      <top style="thin">
        <color theme="4"/>
      </top>
      <bottom style="thin">
        <color theme="3" tint="0.749992370372631"/>
      </bottom>
      <diagonal/>
    </border>
    <border>
      <left/>
      <right style="thin">
        <color theme="4"/>
      </right>
      <top style="thin">
        <color theme="3" tint="0.749992370372631"/>
      </top>
      <bottom style="thin">
        <color theme="3" tint="0.749992370372631"/>
      </bottom>
      <diagonal/>
    </border>
    <border>
      <left style="thin">
        <color theme="4"/>
      </left>
      <right/>
      <top/>
      <bottom/>
      <diagonal/>
    </border>
    <border>
      <left/>
      <right style="thin">
        <color theme="4"/>
      </right>
      <top/>
      <bottom style="thin">
        <color theme="3" tint="0.749992370372631"/>
      </bottom>
      <diagonal/>
    </border>
    <border>
      <left/>
      <right style="thin">
        <color theme="4"/>
      </right>
      <top style="thin">
        <color theme="3" tint="0.749992370372631"/>
      </top>
      <bottom/>
      <diagonal/>
    </border>
    <border>
      <left/>
      <right/>
      <top style="thin">
        <color rgb="FFE5E5E5"/>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style="thin">
        <color theme="4"/>
      </right>
      <top style="thin">
        <color rgb="FFE5E5E5"/>
      </top>
      <bottom style="thin">
        <color rgb="FFE5E5E5"/>
      </bottom>
      <diagonal/>
    </border>
    <border>
      <left/>
      <right style="thin">
        <color theme="4"/>
      </right>
      <top/>
      <bottom/>
      <diagonal/>
    </border>
    <border>
      <left style="thin">
        <color theme="4"/>
      </left>
      <right/>
      <top/>
      <bottom style="thin">
        <color theme="4"/>
      </bottom>
      <diagonal/>
    </border>
    <border>
      <left/>
      <right/>
      <top style="thin">
        <color theme="3" tint="0.749992370372631"/>
      </top>
      <bottom style="thin">
        <color theme="4"/>
      </bottom>
      <diagonal/>
    </border>
    <border>
      <left/>
      <right style="thin">
        <color theme="4"/>
      </right>
      <top style="thin">
        <color theme="3" tint="0.749992370372631"/>
      </top>
      <bottom style="thin">
        <color theme="4"/>
      </bottom>
      <diagonal/>
    </border>
    <border>
      <left/>
      <right/>
      <top style="thin">
        <color theme="4"/>
      </top>
      <bottom style="thin">
        <color theme="3" tint="0.749992370372631"/>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3" tint="0.749992370372631"/>
      </bottom>
      <diagonal/>
    </border>
    <border>
      <left style="thin">
        <color theme="4"/>
      </left>
      <right style="thin">
        <color theme="4"/>
      </right>
      <top/>
      <bottom/>
      <diagonal/>
    </border>
    <border>
      <left style="thin">
        <color theme="4"/>
      </left>
      <right style="thin">
        <color theme="4"/>
      </right>
      <top style="thin">
        <color theme="3" tint="0.749992370372631"/>
      </top>
      <bottom/>
      <diagonal/>
    </border>
    <border>
      <left style="thin">
        <color theme="4"/>
      </left>
      <right style="thin">
        <color theme="4"/>
      </right>
      <top style="thin">
        <color rgb="FFE5E5E5"/>
      </top>
      <bottom style="thin">
        <color theme="4"/>
      </bottom>
      <diagonal/>
    </border>
    <border>
      <left/>
      <right/>
      <top style="thin">
        <color theme="4"/>
      </top>
      <bottom style="thin">
        <color theme="4"/>
      </bottom>
      <diagonal/>
    </border>
    <border>
      <left style="thin">
        <color theme="4"/>
      </left>
      <right style="thin">
        <color theme="4"/>
      </right>
      <top style="thin">
        <color theme="3" tint="0.749992370372631"/>
      </top>
      <bottom style="thin">
        <color theme="3" tint="0.749992370372631"/>
      </bottom>
      <diagonal/>
    </border>
    <border>
      <left style="thin">
        <color theme="4"/>
      </left>
      <right style="thin">
        <color theme="4"/>
      </right>
      <top/>
      <bottom style="thin">
        <color theme="3" tint="0.749992370372631"/>
      </bottom>
      <diagonal/>
    </border>
    <border>
      <left style="thin">
        <color theme="4"/>
      </left>
      <right style="thin">
        <color theme="4"/>
      </right>
      <top style="thin">
        <color theme="4"/>
      </top>
      <bottom/>
      <diagonal/>
    </border>
    <border>
      <left style="thin">
        <color theme="4"/>
      </left>
      <right style="thin">
        <color theme="4"/>
      </right>
      <top style="thin">
        <color rgb="FFE5E5E5"/>
      </top>
      <bottom style="thin">
        <color rgb="FFE5E5E5"/>
      </bottom>
      <diagonal/>
    </border>
    <border>
      <left style="thin">
        <color theme="4"/>
      </left>
      <right style="thin">
        <color theme="4"/>
      </right>
      <top style="thin">
        <color rgb="FFE5E5E5"/>
      </top>
      <bottom style="thin">
        <color theme="3" tint="0.749992370372631"/>
      </bottom>
      <diagonal/>
    </border>
    <border>
      <left style="thin">
        <color theme="4"/>
      </left>
      <right style="thin">
        <color theme="4"/>
      </right>
      <top style="thin">
        <color theme="3" tint="0.749992370372631"/>
      </top>
      <bottom style="thin">
        <color theme="4"/>
      </bottom>
      <diagonal/>
    </border>
    <border>
      <left style="thin">
        <color theme="4"/>
      </left>
      <right style="thin">
        <color theme="4"/>
      </right>
      <top style="thin">
        <color rgb="FFE5E5E5"/>
      </top>
      <bottom/>
      <diagonal/>
    </border>
    <border>
      <left style="thin">
        <color theme="4"/>
      </left>
      <right style="thin">
        <color theme="4"/>
      </right>
      <top/>
      <bottom style="thin">
        <color theme="4"/>
      </bottom>
      <diagonal/>
    </border>
    <border>
      <left/>
      <right/>
      <top style="thin">
        <color theme="3" tint="0.749992370372631"/>
      </top>
      <bottom style="thin">
        <color rgb="FFE5E5E5"/>
      </bottom>
      <diagonal/>
    </border>
    <border>
      <left/>
      <right/>
      <top style="thin">
        <color rgb="FFE5E5E5"/>
      </top>
      <bottom style="thin">
        <color theme="3" tint="0.749992370372631"/>
      </bottom>
      <diagonal/>
    </border>
    <border>
      <left/>
      <right/>
      <top style="thin">
        <color rgb="FFE5E5E5"/>
      </top>
      <bottom/>
      <diagonal/>
    </border>
    <border>
      <left style="thin">
        <color theme="4"/>
      </left>
      <right style="thin">
        <color theme="4"/>
      </right>
      <top style="thin">
        <color theme="3" tint="0.749992370372631"/>
      </top>
      <bottom style="thin">
        <color rgb="FFE5E5E5"/>
      </bottom>
      <diagonal/>
    </border>
    <border>
      <left style="thin">
        <color theme="4"/>
      </left>
      <right style="thin">
        <color theme="4"/>
      </right>
      <top/>
      <bottom style="thin">
        <color rgb="FFE5E5E5"/>
      </bottom>
      <diagonal/>
    </border>
    <border>
      <left/>
      <right/>
      <top style="thin">
        <color theme="4"/>
      </top>
      <bottom style="thin">
        <color rgb="FFE5E5E5"/>
      </bottom>
      <diagonal/>
    </border>
    <border>
      <left/>
      <right style="thin">
        <color theme="4"/>
      </right>
      <top style="thin">
        <color rgb="FFE5E5E5"/>
      </top>
      <bottom style="thin">
        <color theme="3" tint="0.74999237037263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78">
    <xf numFmtId="0" fontId="0" fillId="0" borderId="0" xfId="0"/>
    <xf numFmtId="0" fontId="0" fillId="2" borderId="0" xfId="0" applyFill="1"/>
    <xf numFmtId="0" fontId="0" fillId="2" borderId="0" xfId="0" applyFill="1" applyAlignment="1">
      <alignment vertical="top" wrapText="1"/>
    </xf>
    <xf numFmtId="0" fontId="0" fillId="2" borderId="0" xfId="0" applyFill="1" applyAlignment="1">
      <alignment vertical="top"/>
    </xf>
    <xf numFmtId="0" fontId="2" fillId="2" borderId="0" xfId="0" applyFont="1" applyFill="1"/>
    <xf numFmtId="0" fontId="2" fillId="2" borderId="0" xfId="0" applyFont="1" applyFill="1" applyAlignment="1">
      <alignment vertical="top"/>
    </xf>
    <xf numFmtId="0" fontId="5" fillId="2" borderId="4" xfId="0" applyFont="1" applyFill="1" applyBorder="1" applyAlignment="1">
      <alignment horizontal="left" vertical="top"/>
    </xf>
    <xf numFmtId="0" fontId="5" fillId="2" borderId="0" xfId="0" applyFont="1" applyFill="1" applyAlignment="1">
      <alignment horizontal="left" vertical="top"/>
    </xf>
    <xf numFmtId="0" fontId="5"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center" vertical="center"/>
    </xf>
    <xf numFmtId="0" fontId="7" fillId="2" borderId="0" xfId="0" applyFont="1" applyFill="1" applyAlignment="1">
      <alignment vertical="center"/>
    </xf>
    <xf numFmtId="0" fontId="5" fillId="2" borderId="0" xfId="0" applyFont="1" applyFill="1" applyProtection="1">
      <protection locked="0"/>
    </xf>
    <xf numFmtId="0" fontId="4" fillId="2" borderId="0" xfId="0" applyFont="1" applyFill="1" applyAlignment="1">
      <alignment vertical="center" wrapText="1"/>
    </xf>
    <xf numFmtId="0" fontId="12" fillId="2" borderId="0" xfId="0" applyFont="1" applyFill="1"/>
    <xf numFmtId="0" fontId="14" fillId="2" borderId="0" xfId="0" applyFont="1" applyFill="1"/>
    <xf numFmtId="0" fontId="15" fillId="2" borderId="0" xfId="0" applyFont="1" applyFill="1" applyAlignment="1">
      <alignment vertical="center"/>
    </xf>
    <xf numFmtId="0" fontId="4" fillId="2" borderId="0" xfId="0" applyFont="1" applyFill="1" applyAlignment="1">
      <alignment horizontal="center"/>
    </xf>
    <xf numFmtId="0" fontId="15" fillId="2" borderId="0" xfId="0" applyFont="1" applyFill="1" applyAlignment="1">
      <alignment horizontal="left"/>
    </xf>
    <xf numFmtId="0" fontId="16" fillId="2" borderId="0" xfId="0" applyFont="1" applyFill="1"/>
    <xf numFmtId="9" fontId="4" fillId="2" borderId="0" xfId="0" applyNumberFormat="1" applyFont="1" applyFill="1"/>
    <xf numFmtId="2" fontId="5" fillId="2" borderId="0" xfId="0" applyNumberFormat="1" applyFont="1" applyFill="1"/>
    <xf numFmtId="0" fontId="17" fillId="2" borderId="0" xfId="0" applyFont="1" applyFill="1"/>
    <xf numFmtId="0" fontId="5" fillId="2" borderId="0" xfId="0" applyFont="1" applyFill="1" applyAlignment="1">
      <alignment horizontal="left"/>
    </xf>
    <xf numFmtId="0" fontId="18" fillId="2" borderId="0" xfId="0" applyFont="1" applyFill="1"/>
    <xf numFmtId="0" fontId="4" fillId="2" borderId="0" xfId="0" applyFont="1" applyFill="1"/>
    <xf numFmtId="0" fontId="4" fillId="2" borderId="0" xfId="0" applyFont="1" applyFill="1" applyAlignment="1">
      <alignment horizontal="right"/>
    </xf>
    <xf numFmtId="1" fontId="5" fillId="2" borderId="0" xfId="0" applyNumberFormat="1" applyFont="1" applyFill="1" applyAlignment="1">
      <alignment horizontal="center"/>
    </xf>
    <xf numFmtId="164" fontId="5" fillId="2" borderId="0" xfId="0" applyNumberFormat="1" applyFont="1" applyFill="1" applyAlignment="1">
      <alignment horizontal="center"/>
    </xf>
    <xf numFmtId="0" fontId="14" fillId="2" borderId="0" xfId="0" applyFont="1" applyFill="1" applyAlignment="1">
      <alignment horizontal="center" vertical="center"/>
    </xf>
    <xf numFmtId="0" fontId="8" fillId="2" borderId="0" xfId="0" applyFont="1" applyFill="1" applyAlignment="1">
      <alignment horizontal="center" vertical="center"/>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4" fillId="2" borderId="17" xfId="0"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18" xfId="0" applyFont="1" applyFill="1" applyBorder="1" applyAlignment="1">
      <alignment horizontal="left" vertical="center"/>
    </xf>
    <xf numFmtId="0" fontId="4" fillId="2" borderId="18"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wrapText="1"/>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top"/>
    </xf>
    <xf numFmtId="0" fontId="5" fillId="2" borderId="18" xfId="0" applyFont="1" applyFill="1" applyBorder="1" applyAlignment="1">
      <alignment horizontal="left" vertical="top"/>
    </xf>
    <xf numFmtId="0" fontId="5" fillId="2" borderId="20" xfId="0" applyFont="1" applyFill="1" applyBorder="1" applyAlignment="1">
      <alignment horizontal="left" vertical="top"/>
    </xf>
    <xf numFmtId="0" fontId="5" fillId="2" borderId="21" xfId="0" applyFont="1" applyFill="1" applyBorder="1" applyAlignment="1">
      <alignment horizontal="left" vertical="top" wrapText="1"/>
    </xf>
    <xf numFmtId="0" fontId="5" fillId="2" borderId="21" xfId="0" applyFont="1" applyFill="1" applyBorder="1" applyAlignment="1">
      <alignment horizontal="left" vertical="top"/>
    </xf>
    <xf numFmtId="0" fontId="5" fillId="2" borderId="3" xfId="0" applyFont="1" applyFill="1" applyBorder="1" applyAlignment="1">
      <alignment horizontal="left" vertical="top"/>
    </xf>
    <xf numFmtId="0" fontId="4" fillId="2" borderId="17" xfId="0" applyFont="1" applyFill="1" applyBorder="1"/>
    <xf numFmtId="0" fontId="4" fillId="2" borderId="18" xfId="0" applyFont="1" applyFill="1" applyBorder="1" applyAlignment="1">
      <alignment horizontal="left" vertical="top"/>
    </xf>
    <xf numFmtId="0" fontId="5" fillId="2" borderId="19" xfId="0" applyFont="1" applyFill="1" applyBorder="1" applyAlignment="1">
      <alignment horizontal="left" vertical="top"/>
    </xf>
    <xf numFmtId="0" fontId="4" fillId="2" borderId="20" xfId="0" applyFont="1" applyFill="1" applyBorder="1"/>
    <xf numFmtId="0" fontId="5" fillId="2" borderId="22" xfId="0" applyFont="1" applyFill="1" applyBorder="1" applyAlignment="1">
      <alignment horizontal="left" vertical="top"/>
    </xf>
    <xf numFmtId="164" fontId="5" fillId="2" borderId="24" xfId="0" applyNumberFormat="1" applyFont="1" applyFill="1" applyBorder="1" applyAlignment="1" applyProtection="1">
      <alignment horizontal="center" vertical="center"/>
      <protection locked="0"/>
    </xf>
    <xf numFmtId="164" fontId="5" fillId="2" borderId="23" xfId="0" applyNumberFormat="1" applyFont="1" applyFill="1" applyBorder="1" applyAlignment="1" applyProtection="1">
      <alignment horizontal="center" vertical="center"/>
      <protection locked="0"/>
    </xf>
    <xf numFmtId="164" fontId="5" fillId="2" borderId="25" xfId="0" applyNumberFormat="1" applyFont="1" applyFill="1" applyBorder="1" applyAlignment="1" applyProtection="1">
      <alignment horizontal="center" vertical="center"/>
      <protection locked="0"/>
    </xf>
    <xf numFmtId="0" fontId="20" fillId="2" borderId="0" xfId="0" applyFont="1" applyFill="1"/>
    <xf numFmtId="0" fontId="20" fillId="0" borderId="0" xfId="0" applyFont="1"/>
    <xf numFmtId="164" fontId="5" fillId="10" borderId="24" xfId="0" applyNumberFormat="1" applyFont="1" applyFill="1" applyBorder="1" applyAlignment="1" applyProtection="1">
      <alignment horizontal="center" vertical="center"/>
      <protection locked="0"/>
    </xf>
    <xf numFmtId="1" fontId="5" fillId="11" borderId="25" xfId="0" applyNumberFormat="1" applyFont="1" applyFill="1" applyBorder="1" applyAlignment="1">
      <alignment horizontal="center" vertical="center"/>
    </xf>
    <xf numFmtId="164" fontId="5" fillId="2" borderId="23" xfId="0" applyNumberFormat="1" applyFont="1" applyFill="1" applyBorder="1" applyAlignment="1">
      <alignment horizontal="center" vertical="center"/>
    </xf>
    <xf numFmtId="164" fontId="5" fillId="10" borderId="24" xfId="0" applyNumberFormat="1" applyFont="1" applyFill="1" applyBorder="1" applyAlignment="1">
      <alignment horizontal="center" vertical="center"/>
    </xf>
    <xf numFmtId="164" fontId="5" fillId="2" borderId="24" xfId="0" applyNumberFormat="1" applyFont="1" applyFill="1" applyBorder="1" applyAlignment="1">
      <alignment horizontal="center" vertical="center"/>
    </xf>
    <xf numFmtId="164" fontId="5" fillId="10" borderId="25" xfId="0" applyNumberFormat="1" applyFont="1" applyFill="1" applyBorder="1" applyAlignment="1">
      <alignment horizontal="center" vertical="center"/>
    </xf>
    <xf numFmtId="0" fontId="5" fillId="2" borderId="29" xfId="0" applyFont="1" applyFill="1" applyBorder="1"/>
    <xf numFmtId="0" fontId="21" fillId="9" borderId="28" xfId="0" applyFont="1" applyFill="1" applyBorder="1" applyAlignment="1">
      <alignment horizontal="left" vertical="center"/>
    </xf>
    <xf numFmtId="0" fontId="5" fillId="2" borderId="28" xfId="0" applyFont="1" applyFill="1" applyBorder="1" applyProtection="1">
      <protection locked="0"/>
    </xf>
    <xf numFmtId="0" fontId="13" fillId="4" borderId="0" xfId="0" applyFont="1" applyFill="1" applyAlignment="1">
      <alignment horizontal="center" vertical="center"/>
    </xf>
    <xf numFmtId="0" fontId="21" fillId="9" borderId="28"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4" borderId="28" xfId="0" applyFont="1" applyFill="1" applyBorder="1" applyAlignment="1">
      <alignment horizontal="center" vertical="center"/>
    </xf>
    <xf numFmtId="0" fontId="19" fillId="5" borderId="28" xfId="0" applyFont="1" applyFill="1" applyBorder="1" applyAlignment="1">
      <alignment horizontal="center" vertical="center"/>
    </xf>
    <xf numFmtId="1" fontId="5" fillId="11" borderId="0" xfId="0" applyNumberFormat="1" applyFont="1" applyFill="1" applyAlignment="1">
      <alignment horizontal="center" vertical="center"/>
    </xf>
    <xf numFmtId="164" fontId="5" fillId="2" borderId="31" xfId="0" applyNumberFormat="1" applyFont="1" applyFill="1" applyBorder="1" applyAlignment="1">
      <alignment horizontal="center" vertical="center"/>
    </xf>
    <xf numFmtId="164" fontId="5" fillId="10" borderId="31" xfId="0" applyNumberFormat="1" applyFont="1" applyFill="1" applyBorder="1" applyAlignment="1">
      <alignment horizontal="center" vertical="center"/>
    </xf>
    <xf numFmtId="164" fontId="5" fillId="2" borderId="33" xfId="0" applyNumberFormat="1" applyFont="1" applyFill="1" applyBorder="1" applyAlignment="1">
      <alignment horizontal="center" vertical="center"/>
    </xf>
    <xf numFmtId="164" fontId="5" fillId="11" borderId="38" xfId="0" applyNumberFormat="1" applyFont="1" applyFill="1" applyBorder="1" applyAlignment="1">
      <alignment horizontal="center" vertical="center"/>
    </xf>
    <xf numFmtId="164" fontId="5" fillId="10" borderId="34" xfId="0" applyNumberFormat="1" applyFont="1" applyFill="1" applyBorder="1" applyAlignment="1">
      <alignment horizontal="center" vertical="center"/>
    </xf>
    <xf numFmtId="164" fontId="5" fillId="10" borderId="42" xfId="0" applyNumberFormat="1" applyFont="1" applyFill="1" applyBorder="1" applyAlignment="1" applyProtection="1">
      <alignment horizontal="center" vertical="center"/>
      <protection locked="0"/>
    </xf>
    <xf numFmtId="164" fontId="5" fillId="10" borderId="43" xfId="0" applyNumberFormat="1" applyFont="1" applyFill="1" applyBorder="1" applyAlignment="1">
      <alignment horizontal="center" vertical="center"/>
    </xf>
    <xf numFmtId="164" fontId="5" fillId="2" borderId="44" xfId="0" applyNumberFormat="1" applyFont="1" applyFill="1" applyBorder="1" applyAlignment="1" applyProtection="1">
      <alignment horizontal="center" vertical="center"/>
      <protection locked="0"/>
    </xf>
    <xf numFmtId="164" fontId="5" fillId="2" borderId="30" xfId="0" applyNumberFormat="1" applyFont="1" applyFill="1" applyBorder="1" applyAlignment="1">
      <alignment horizontal="center" vertical="center"/>
    </xf>
    <xf numFmtId="0" fontId="5" fillId="11" borderId="0" xfId="0" applyFont="1" applyFill="1" applyAlignment="1">
      <alignment horizontal="center" vertical="center"/>
    </xf>
    <xf numFmtId="1" fontId="5" fillId="2" borderId="28" xfId="0" applyNumberFormat="1" applyFont="1" applyFill="1" applyBorder="1" applyAlignment="1">
      <alignment horizontal="center" vertical="center"/>
    </xf>
    <xf numFmtId="164" fontId="5" fillId="0" borderId="28" xfId="0" applyNumberFormat="1" applyFont="1" applyBorder="1" applyAlignment="1">
      <alignment horizontal="center" vertical="center"/>
    </xf>
    <xf numFmtId="0" fontId="12" fillId="3" borderId="36" xfId="0" applyFont="1" applyFill="1" applyBorder="1" applyAlignment="1">
      <alignment horizontal="center" vertical="center"/>
    </xf>
    <xf numFmtId="0" fontId="13" fillId="4" borderId="37" xfId="0" applyFont="1" applyFill="1" applyBorder="1" applyAlignment="1">
      <alignment horizontal="center" vertical="center"/>
    </xf>
    <xf numFmtId="0" fontId="14" fillId="5" borderId="38" xfId="0" applyFont="1" applyFill="1" applyBorder="1" applyAlignment="1">
      <alignment horizontal="center" vertical="center"/>
    </xf>
    <xf numFmtId="0" fontId="12" fillId="3" borderId="32" xfId="0" applyFont="1" applyFill="1" applyBorder="1" applyAlignment="1">
      <alignment horizontal="center" vertical="center"/>
    </xf>
    <xf numFmtId="0" fontId="14" fillId="11" borderId="40" xfId="0" applyFont="1" applyFill="1" applyBorder="1" applyAlignment="1">
      <alignment horizontal="center" vertical="center"/>
    </xf>
    <xf numFmtId="0" fontId="14" fillId="5" borderId="40" xfId="0" applyFont="1" applyFill="1" applyBorder="1" applyAlignment="1">
      <alignment horizontal="center" vertical="center"/>
    </xf>
    <xf numFmtId="0" fontId="12" fillId="11" borderId="32" xfId="0" applyFont="1" applyFill="1" applyBorder="1" applyAlignment="1">
      <alignment horizontal="center" vertical="center"/>
    </xf>
    <xf numFmtId="0" fontId="13" fillId="11" borderId="0" xfId="0" applyFont="1" applyFill="1" applyAlignment="1">
      <alignment horizontal="center" vertical="center"/>
    </xf>
    <xf numFmtId="0" fontId="5" fillId="11" borderId="32" xfId="0" applyFont="1" applyFill="1" applyBorder="1" applyAlignment="1">
      <alignment horizontal="center" vertical="center"/>
    </xf>
    <xf numFmtId="0" fontId="5" fillId="11" borderId="40" xfId="0" applyFont="1" applyFill="1" applyBorder="1" applyAlignment="1">
      <alignment horizontal="center" vertical="center"/>
    </xf>
    <xf numFmtId="0" fontId="12" fillId="11" borderId="41" xfId="0" applyFont="1" applyFill="1" applyBorder="1" applyAlignment="1">
      <alignment horizontal="center" vertical="center"/>
    </xf>
    <xf numFmtId="0" fontId="13" fillId="4" borderId="29" xfId="0" applyFont="1" applyFill="1" applyBorder="1" applyAlignment="1">
      <alignment horizontal="center" vertical="center"/>
    </xf>
    <xf numFmtId="0" fontId="14" fillId="11" borderId="48" xfId="0" applyFont="1" applyFill="1" applyBorder="1" applyAlignment="1">
      <alignment horizontal="center" vertical="center"/>
    </xf>
    <xf numFmtId="164" fontId="5" fillId="10" borderId="51" xfId="0" applyNumberFormat="1" applyFont="1" applyFill="1" applyBorder="1" applyAlignment="1" applyProtection="1">
      <alignment horizontal="center" vertical="center"/>
      <protection locked="0"/>
    </xf>
    <xf numFmtId="164" fontId="5" fillId="2" borderId="52" xfId="0" applyNumberFormat="1" applyFont="1" applyFill="1" applyBorder="1" applyAlignment="1" applyProtection="1">
      <alignment horizontal="center" vertical="center"/>
      <protection locked="0"/>
    </xf>
    <xf numFmtId="164" fontId="5" fillId="10" borderId="53" xfId="0" applyNumberFormat="1" applyFont="1" applyFill="1" applyBorder="1" applyAlignment="1" applyProtection="1">
      <alignment horizontal="center" vertical="center"/>
      <protection locked="0"/>
    </xf>
    <xf numFmtId="164" fontId="5" fillId="2" borderId="53" xfId="0" applyNumberFormat="1" applyFont="1" applyFill="1" applyBorder="1" applyAlignment="1" applyProtection="1">
      <alignment horizontal="center" vertical="center"/>
      <protection locked="0"/>
    </xf>
    <xf numFmtId="164" fontId="5" fillId="10" borderId="54" xfId="0" applyNumberFormat="1" applyFont="1" applyFill="1" applyBorder="1" applyAlignment="1" applyProtection="1">
      <alignment horizontal="center" vertical="center"/>
      <protection locked="0"/>
    </xf>
    <xf numFmtId="164" fontId="5" fillId="10" borderId="37" xfId="0" applyNumberFormat="1" applyFont="1" applyFill="1" applyBorder="1" applyAlignment="1">
      <alignment horizontal="center" vertical="center"/>
    </xf>
    <xf numFmtId="164" fontId="5" fillId="2" borderId="0" xfId="0" applyNumberFormat="1" applyFont="1" applyFill="1" applyAlignment="1">
      <alignment horizontal="center" vertical="center"/>
    </xf>
    <xf numFmtId="164" fontId="5" fillId="2" borderId="25" xfId="0" applyNumberFormat="1" applyFont="1" applyFill="1" applyBorder="1" applyAlignment="1">
      <alignment horizontal="center" vertical="center"/>
    </xf>
    <xf numFmtId="164" fontId="5" fillId="10" borderId="35" xfId="0" applyNumberFormat="1" applyFont="1" applyFill="1" applyBorder="1" applyAlignment="1">
      <alignment horizontal="center" vertical="center"/>
    </xf>
    <xf numFmtId="164" fontId="5" fillId="10" borderId="51" xfId="0" applyNumberFormat="1" applyFont="1" applyFill="1" applyBorder="1" applyAlignment="1">
      <alignment horizontal="center" vertical="center"/>
    </xf>
    <xf numFmtId="164" fontId="5" fillId="2" borderId="56" xfId="0" applyNumberFormat="1" applyFont="1" applyFill="1" applyBorder="1" applyAlignment="1">
      <alignment horizontal="center" vertical="center"/>
    </xf>
    <xf numFmtId="164" fontId="5" fillId="10" borderId="56" xfId="0" applyNumberFormat="1" applyFont="1" applyFill="1" applyBorder="1" applyAlignment="1">
      <alignment horizontal="center" vertical="center"/>
    </xf>
    <xf numFmtId="164" fontId="5" fillId="2" borderId="57" xfId="0" applyNumberFormat="1" applyFont="1" applyFill="1" applyBorder="1" applyAlignment="1">
      <alignment horizontal="center" vertical="center"/>
    </xf>
    <xf numFmtId="164" fontId="5" fillId="2" borderId="53" xfId="0" applyNumberFormat="1" applyFont="1" applyFill="1" applyBorder="1" applyAlignment="1">
      <alignment horizontal="center" vertical="center"/>
    </xf>
    <xf numFmtId="164" fontId="5" fillId="10" borderId="54" xfId="0" applyNumberFormat="1" applyFont="1" applyFill="1" applyBorder="1" applyAlignment="1">
      <alignment horizontal="center" vertical="center"/>
    </xf>
    <xf numFmtId="1" fontId="5" fillId="11" borderId="58" xfId="0" applyNumberFormat="1" applyFont="1" applyFill="1" applyBorder="1" applyAlignment="1">
      <alignment horizontal="center" vertical="center"/>
    </xf>
    <xf numFmtId="164" fontId="5" fillId="2" borderId="59" xfId="0" applyNumberFormat="1" applyFont="1" applyFill="1" applyBorder="1" applyAlignment="1" applyProtection="1">
      <alignment horizontal="center" vertical="center"/>
      <protection locked="0"/>
    </xf>
    <xf numFmtId="164" fontId="5" fillId="10" borderId="57" xfId="0" applyNumberFormat="1" applyFont="1" applyFill="1" applyBorder="1" applyAlignment="1" applyProtection="1">
      <alignment horizontal="center" vertical="center"/>
      <protection locked="0"/>
    </xf>
    <xf numFmtId="164" fontId="5" fillId="2" borderId="56" xfId="0" applyNumberFormat="1" applyFont="1" applyFill="1" applyBorder="1" applyAlignment="1" applyProtection="1">
      <alignment horizontal="center" vertical="center"/>
      <protection locked="0"/>
    </xf>
    <xf numFmtId="1" fontId="5" fillId="11" borderId="52" xfId="0" applyNumberFormat="1" applyFont="1" applyFill="1" applyBorder="1" applyAlignment="1">
      <alignment horizontal="center" vertical="center"/>
    </xf>
    <xf numFmtId="1" fontId="9" fillId="11" borderId="52" xfId="0" applyNumberFormat="1" applyFont="1" applyFill="1" applyBorder="1" applyAlignment="1">
      <alignment horizontal="center" vertical="center"/>
    </xf>
    <xf numFmtId="164" fontId="5" fillId="10" borderId="52" xfId="0" applyNumberFormat="1" applyFont="1" applyFill="1" applyBorder="1" applyAlignment="1" applyProtection="1">
      <alignment horizontal="center" vertical="center"/>
      <protection locked="0"/>
    </xf>
    <xf numFmtId="1" fontId="25" fillId="11" borderId="52" xfId="0" applyNumberFormat="1" applyFont="1" applyFill="1" applyBorder="1" applyAlignment="1">
      <alignment horizontal="center" vertical="center"/>
    </xf>
    <xf numFmtId="1" fontId="5" fillId="11" borderId="57" xfId="0" applyNumberFormat="1" applyFont="1" applyFill="1" applyBorder="1" applyAlignment="1">
      <alignment horizontal="center" vertical="center"/>
    </xf>
    <xf numFmtId="164" fontId="5" fillId="10" borderId="56" xfId="0" applyNumberFormat="1" applyFont="1" applyFill="1" applyBorder="1" applyAlignment="1" applyProtection="1">
      <alignment horizontal="center" vertical="center"/>
      <protection locked="0"/>
    </xf>
    <xf numFmtId="1" fontId="5" fillId="11" borderId="53" xfId="0" applyNumberFormat="1" applyFont="1" applyFill="1" applyBorder="1" applyAlignment="1">
      <alignment horizontal="center" vertical="center"/>
    </xf>
    <xf numFmtId="164" fontId="5" fillId="2" borderId="60" xfId="0" applyNumberFormat="1" applyFont="1" applyFill="1" applyBorder="1" applyAlignment="1" applyProtection="1">
      <alignment horizontal="center" vertical="center"/>
      <protection locked="0"/>
    </xf>
    <xf numFmtId="164" fontId="5" fillId="10" borderId="61" xfId="0" applyNumberFormat="1" applyFont="1" applyFill="1" applyBorder="1" applyAlignment="1" applyProtection="1">
      <alignment horizontal="center" vertical="center"/>
      <protection locked="0"/>
    </xf>
    <xf numFmtId="2" fontId="5" fillId="11" borderId="58" xfId="0" applyNumberFormat="1" applyFont="1" applyFill="1" applyBorder="1" applyAlignment="1">
      <alignment horizontal="center" vertical="center"/>
    </xf>
    <xf numFmtId="2" fontId="5" fillId="11" borderId="62" xfId="0" applyNumberFormat="1" applyFont="1" applyFill="1" applyBorder="1" applyAlignment="1">
      <alignment horizontal="center" vertical="center"/>
    </xf>
    <xf numFmtId="2" fontId="5" fillId="11" borderId="52" xfId="0" applyNumberFormat="1" applyFont="1" applyFill="1" applyBorder="1" applyAlignment="1">
      <alignment horizontal="center" vertical="center"/>
    </xf>
    <xf numFmtId="2" fontId="5" fillId="11" borderId="54" xfId="0" applyNumberFormat="1" applyFont="1" applyFill="1" applyBorder="1" applyAlignment="1">
      <alignment horizontal="center" vertical="center"/>
    </xf>
    <xf numFmtId="1" fontId="5" fillId="11" borderId="58" xfId="0" applyNumberFormat="1" applyFont="1" applyFill="1" applyBorder="1" applyAlignment="1">
      <alignment vertical="center"/>
    </xf>
    <xf numFmtId="1" fontId="5" fillId="11" borderId="52" xfId="0" applyNumberFormat="1" applyFont="1" applyFill="1" applyBorder="1" applyAlignment="1">
      <alignment vertical="center"/>
    </xf>
    <xf numFmtId="1" fontId="5" fillId="2" borderId="52" xfId="0" applyNumberFormat="1" applyFont="1" applyFill="1" applyBorder="1" applyAlignment="1" applyProtection="1">
      <alignment horizontal="center" vertical="center"/>
      <protection locked="0"/>
    </xf>
    <xf numFmtId="1" fontId="5" fillId="2" borderId="56" xfId="0" applyNumberFormat="1" applyFont="1" applyFill="1" applyBorder="1" applyAlignment="1" applyProtection="1">
      <alignment horizontal="center" vertical="center"/>
      <protection locked="0"/>
    </xf>
    <xf numFmtId="1" fontId="5" fillId="10" borderId="53" xfId="0" applyNumberFormat="1" applyFont="1" applyFill="1" applyBorder="1" applyAlignment="1" applyProtection="1">
      <alignment horizontal="center" vertical="center"/>
      <protection locked="0"/>
    </xf>
    <xf numFmtId="1" fontId="5" fillId="2" borderId="53" xfId="0" applyNumberFormat="1" applyFont="1" applyFill="1" applyBorder="1" applyAlignment="1" applyProtection="1">
      <alignment horizontal="center" vertical="center"/>
      <protection locked="0"/>
    </xf>
    <xf numFmtId="1" fontId="5" fillId="10" borderId="56" xfId="0" applyNumberFormat="1" applyFont="1" applyFill="1" applyBorder="1" applyAlignment="1" applyProtection="1">
      <alignment horizontal="center" vertical="center"/>
      <protection locked="0"/>
    </xf>
    <xf numFmtId="0" fontId="5" fillId="11" borderId="52" xfId="0" applyFont="1" applyFill="1" applyBorder="1" applyAlignment="1">
      <alignment vertical="center"/>
    </xf>
    <xf numFmtId="1" fontId="5" fillId="10" borderId="52" xfId="0" applyNumberFormat="1" applyFont="1" applyFill="1" applyBorder="1" applyAlignment="1" applyProtection="1">
      <alignment horizontal="center" vertical="center"/>
      <protection locked="0"/>
    </xf>
    <xf numFmtId="1" fontId="5" fillId="11" borderId="63" xfId="0" applyNumberFormat="1" applyFont="1" applyFill="1" applyBorder="1" applyAlignment="1">
      <alignment horizontal="center" vertical="center"/>
    </xf>
    <xf numFmtId="164" fontId="5" fillId="11" borderId="37" xfId="0" applyNumberFormat="1" applyFont="1" applyFill="1" applyBorder="1" applyAlignment="1">
      <alignment horizontal="center" vertical="center"/>
    </xf>
    <xf numFmtId="164" fontId="5" fillId="2" borderId="26" xfId="0" applyNumberFormat="1" applyFont="1" applyFill="1" applyBorder="1" applyAlignment="1">
      <alignment horizontal="center" vertical="center"/>
    </xf>
    <xf numFmtId="164" fontId="5" fillId="10" borderId="23" xfId="0" applyNumberFormat="1" applyFont="1" applyFill="1" applyBorder="1" applyAlignment="1">
      <alignment horizontal="center" vertical="center"/>
    </xf>
    <xf numFmtId="164" fontId="5" fillId="10" borderId="64"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164" fontId="5" fillId="11" borderId="65" xfId="0" applyNumberFormat="1" applyFont="1" applyFill="1" applyBorder="1" applyAlignment="1">
      <alignment horizontal="center" vertical="center"/>
    </xf>
    <xf numFmtId="164" fontId="5" fillId="10" borderId="65" xfId="0" applyNumberFormat="1" applyFont="1" applyFill="1" applyBorder="1" applyAlignment="1">
      <alignment horizontal="center" vertical="center"/>
    </xf>
    <xf numFmtId="164" fontId="5" fillId="11" borderId="66" xfId="0" applyNumberFormat="1" applyFont="1" applyFill="1" applyBorder="1" applyAlignment="1">
      <alignment horizontal="center" vertical="center"/>
    </xf>
    <xf numFmtId="164" fontId="5" fillId="10" borderId="42" xfId="0" applyNumberFormat="1" applyFont="1" applyFill="1" applyBorder="1" applyAlignment="1">
      <alignment horizontal="center" vertical="center"/>
    </xf>
    <xf numFmtId="164" fontId="5" fillId="11" borderId="58" xfId="0" applyNumberFormat="1" applyFont="1" applyFill="1" applyBorder="1" applyAlignment="1">
      <alignment horizontal="center" vertical="center"/>
    </xf>
    <xf numFmtId="164" fontId="5" fillId="2" borderId="59" xfId="0" applyNumberFormat="1" applyFont="1" applyFill="1" applyBorder="1" applyAlignment="1">
      <alignment horizontal="center" vertical="center"/>
    </xf>
    <xf numFmtId="164" fontId="5" fillId="10" borderId="57" xfId="0" applyNumberFormat="1" applyFont="1" applyFill="1" applyBorder="1" applyAlignment="1">
      <alignment horizontal="center" vertical="center"/>
    </xf>
    <xf numFmtId="164" fontId="5" fillId="10" borderId="67" xfId="0" applyNumberFormat="1" applyFont="1" applyFill="1" applyBorder="1" applyAlignment="1">
      <alignment horizontal="center" vertical="center"/>
    </xf>
    <xf numFmtId="164" fontId="5" fillId="11" borderId="59" xfId="0" applyNumberFormat="1" applyFont="1" applyFill="1" applyBorder="1" applyAlignment="1">
      <alignment horizontal="center" vertical="center"/>
    </xf>
    <xf numFmtId="164" fontId="5" fillId="10" borderId="53" xfId="0" applyNumberFormat="1" applyFont="1" applyFill="1" applyBorder="1" applyAlignment="1">
      <alignment horizontal="center" vertical="center"/>
    </xf>
    <xf numFmtId="164" fontId="5" fillId="11" borderId="60" xfId="0" applyNumberFormat="1" applyFont="1" applyFill="1" applyBorder="1" applyAlignment="1">
      <alignment horizontal="center" vertical="center"/>
    </xf>
    <xf numFmtId="164" fontId="5" fillId="11" borderId="67" xfId="0" applyNumberFormat="1" applyFont="1" applyFill="1" applyBorder="1" applyAlignment="1">
      <alignment horizontal="center" vertical="center"/>
    </xf>
    <xf numFmtId="164" fontId="5" fillId="2" borderId="67"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5" fillId="10" borderId="60" xfId="0" applyNumberFormat="1" applyFont="1" applyFill="1" applyBorder="1" applyAlignment="1">
      <alignment horizontal="center" vertical="center"/>
    </xf>
    <xf numFmtId="164" fontId="5" fillId="10" borderId="61" xfId="0" applyNumberFormat="1" applyFont="1" applyFill="1" applyBorder="1" applyAlignment="1">
      <alignment horizontal="center" vertical="center"/>
    </xf>
    <xf numFmtId="164" fontId="5" fillId="2" borderId="51" xfId="0" applyNumberFormat="1" applyFont="1" applyFill="1" applyBorder="1" applyAlignment="1">
      <alignment horizontal="center" vertical="center"/>
    </xf>
    <xf numFmtId="164" fontId="5" fillId="2" borderId="42" xfId="0" applyNumberFormat="1" applyFont="1" applyFill="1" applyBorder="1" applyAlignment="1" applyProtection="1">
      <alignment horizontal="center" vertical="center"/>
      <protection locked="0"/>
    </xf>
    <xf numFmtId="1" fontId="5" fillId="11" borderId="68" xfId="0" applyNumberFormat="1" applyFont="1" applyFill="1" applyBorder="1" applyAlignment="1">
      <alignment horizontal="center" vertical="center"/>
    </xf>
    <xf numFmtId="1" fontId="5" fillId="11" borderId="54" xfId="0" applyNumberFormat="1" applyFont="1" applyFill="1" applyBorder="1" applyAlignment="1">
      <alignment horizontal="center" vertical="center"/>
    </xf>
    <xf numFmtId="1" fontId="5" fillId="11" borderId="69" xfId="0" applyNumberFormat="1" applyFont="1" applyFill="1" applyBorder="1" applyAlignment="1">
      <alignment horizontal="center" vertical="center"/>
    </xf>
    <xf numFmtId="164" fontId="5" fillId="2" borderId="70" xfId="0" applyNumberFormat="1" applyFont="1" applyFill="1" applyBorder="1" applyAlignment="1">
      <alignment horizontal="center" vertical="center"/>
    </xf>
    <xf numFmtId="164" fontId="5" fillId="11" borderId="39"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2" borderId="60"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164" fontId="5" fillId="2" borderId="63" xfId="0" applyNumberFormat="1" applyFont="1" applyFill="1" applyBorder="1" applyAlignment="1">
      <alignment horizontal="center" vertical="center"/>
    </xf>
    <xf numFmtId="0" fontId="24" fillId="9" borderId="50" xfId="0" applyFont="1" applyFill="1" applyBorder="1" applyAlignment="1">
      <alignment vertical="center"/>
    </xf>
    <xf numFmtId="0" fontId="9" fillId="9" borderId="49" xfId="0" applyFont="1" applyFill="1" applyBorder="1" applyAlignment="1">
      <alignment horizontal="left"/>
    </xf>
    <xf numFmtId="0" fontId="21" fillId="9" borderId="50" xfId="0" applyFont="1" applyFill="1" applyBorder="1"/>
    <xf numFmtId="0" fontId="5" fillId="0" borderId="49" xfId="0" applyFont="1" applyBorder="1" applyAlignment="1" applyProtection="1">
      <alignment horizontal="left"/>
      <protection locked="0"/>
    </xf>
    <xf numFmtId="0" fontId="17" fillId="2" borderId="50" xfId="0" applyFont="1" applyFill="1" applyBorder="1"/>
    <xf numFmtId="0" fontId="5" fillId="2" borderId="49" xfId="0" applyFont="1" applyFill="1" applyBorder="1" applyAlignment="1" applyProtection="1">
      <alignment horizontal="left"/>
      <protection locked="0"/>
    </xf>
    <xf numFmtId="0" fontId="5" fillId="2" borderId="50" xfId="0" applyFont="1" applyFill="1" applyBorder="1"/>
    <xf numFmtId="0" fontId="9" fillId="9" borderId="50" xfId="0" applyFont="1" applyFill="1" applyBorder="1"/>
    <xf numFmtId="0" fontId="9" fillId="9" borderId="55" xfId="0" applyFont="1" applyFill="1" applyBorder="1"/>
    <xf numFmtId="10" fontId="5" fillId="2" borderId="49" xfId="1" applyNumberFormat="1" applyFont="1" applyFill="1" applyBorder="1" applyAlignment="1">
      <alignment horizontal="left"/>
    </xf>
    <xf numFmtId="0" fontId="5" fillId="2" borderId="55" xfId="0" applyFont="1" applyFill="1" applyBorder="1"/>
    <xf numFmtId="0" fontId="9" fillId="9" borderId="27" xfId="0" applyFont="1" applyFill="1" applyBorder="1" applyAlignment="1">
      <alignment horizontal="left"/>
    </xf>
    <xf numFmtId="0" fontId="9" fillId="9" borderId="7" xfId="0" applyFont="1" applyFill="1" applyBorder="1"/>
    <xf numFmtId="0" fontId="9" fillId="9" borderId="8" xfId="0" applyFont="1" applyFill="1" applyBorder="1"/>
    <xf numFmtId="9" fontId="5" fillId="2" borderId="49" xfId="2" applyFont="1" applyFill="1" applyBorder="1" applyAlignment="1">
      <alignment horizontal="left"/>
    </xf>
    <xf numFmtId="0" fontId="9" fillId="9" borderId="55" xfId="0" applyFont="1" applyFill="1" applyBorder="1" applyAlignment="1">
      <alignment horizontal="center"/>
    </xf>
    <xf numFmtId="0" fontId="9" fillId="9" borderId="50" xfId="0" applyFont="1" applyFill="1" applyBorder="1" applyAlignment="1">
      <alignment horizontal="center"/>
    </xf>
    <xf numFmtId="164" fontId="5" fillId="2" borderId="49" xfId="0" applyNumberFormat="1" applyFont="1" applyFill="1" applyBorder="1" applyAlignment="1">
      <alignment horizontal="left"/>
    </xf>
    <xf numFmtId="0" fontId="5" fillId="2" borderId="55" xfId="0" applyFont="1" applyFill="1" applyBorder="1" applyAlignment="1">
      <alignment horizontal="center"/>
    </xf>
    <xf numFmtId="0" fontId="5" fillId="2" borderId="50" xfId="0" applyFont="1" applyFill="1" applyBorder="1" applyAlignment="1">
      <alignment horizontal="center"/>
    </xf>
    <xf numFmtId="0" fontId="5" fillId="0" borderId="49" xfId="0" applyFont="1" applyBorder="1" applyAlignment="1">
      <alignment horizontal="left"/>
    </xf>
    <xf numFmtId="0" fontId="5" fillId="2" borderId="45" xfId="0" applyFont="1" applyFill="1" applyBorder="1"/>
    <xf numFmtId="0" fontId="5" fillId="2" borderId="46" xfId="0" applyFont="1" applyFill="1" applyBorder="1"/>
    <xf numFmtId="0" fontId="5" fillId="2" borderId="47" xfId="0" applyFont="1" applyFill="1" applyBorder="1"/>
    <xf numFmtId="0" fontId="5" fillId="2" borderId="45" xfId="0" applyFont="1" applyFill="1" applyBorder="1" applyAlignment="1">
      <alignment horizontal="left" vertical="center"/>
    </xf>
    <xf numFmtId="0" fontId="5" fillId="2" borderId="46" xfId="0" applyFont="1" applyFill="1" applyBorder="1" applyAlignment="1">
      <alignment vertical="center"/>
    </xf>
    <xf numFmtId="0" fontId="5" fillId="2" borderId="28" xfId="0" applyFont="1" applyFill="1" applyBorder="1" applyAlignment="1">
      <alignment horizontal="left"/>
    </xf>
    <xf numFmtId="9" fontId="5" fillId="2" borderId="28" xfId="0" applyNumberFormat="1" applyFont="1" applyFill="1" applyBorder="1" applyAlignment="1">
      <alignment horizontal="center" vertical="center"/>
    </xf>
    <xf numFmtId="0" fontId="9" fillId="9" borderId="0" xfId="0" applyFont="1" applyFill="1"/>
    <xf numFmtId="0" fontId="21" fillId="9" borderId="28" xfId="0" applyFont="1" applyFill="1" applyBorder="1" applyAlignment="1">
      <alignment horizontal="center" wrapText="1"/>
    </xf>
    <xf numFmtId="0" fontId="11" fillId="10" borderId="44" xfId="3" applyFont="1" applyFill="1" applyBorder="1" applyAlignment="1">
      <alignment vertical="center"/>
    </xf>
    <xf numFmtId="0" fontId="11" fillId="2" borderId="24" xfId="3" applyFont="1" applyFill="1" applyBorder="1" applyAlignment="1">
      <alignment vertical="center"/>
    </xf>
    <xf numFmtId="0" fontId="5" fillId="10" borderId="0" xfId="0" applyFont="1" applyFill="1" applyAlignment="1">
      <alignment vertical="center"/>
    </xf>
    <xf numFmtId="0" fontId="5" fillId="2" borderId="25" xfId="0" applyFont="1" applyFill="1" applyBorder="1" applyAlignment="1">
      <alignment vertical="center"/>
    </xf>
    <xf numFmtId="0" fontId="5" fillId="10" borderId="25" xfId="0" applyFont="1" applyFill="1" applyBorder="1" applyAlignment="1">
      <alignment vertical="center"/>
    </xf>
    <xf numFmtId="0" fontId="5" fillId="2" borderId="24" xfId="0" applyFont="1" applyFill="1" applyBorder="1" applyAlignment="1">
      <alignment vertical="center"/>
    </xf>
    <xf numFmtId="0" fontId="5" fillId="10" borderId="24" xfId="0" applyFont="1" applyFill="1" applyBorder="1" applyAlignment="1">
      <alignment vertical="center"/>
    </xf>
    <xf numFmtId="0" fontId="11" fillId="2" borderId="0" xfId="3" applyFont="1" applyFill="1" applyBorder="1" applyAlignment="1">
      <alignment vertical="center"/>
    </xf>
    <xf numFmtId="0" fontId="11" fillId="10" borderId="35" xfId="3" applyFont="1" applyFill="1" applyBorder="1" applyAlignment="1">
      <alignment vertical="center"/>
    </xf>
    <xf numFmtId="0" fontId="4" fillId="11" borderId="37" xfId="0" applyFont="1" applyFill="1" applyBorder="1" applyAlignment="1">
      <alignment horizontal="center" vertical="center"/>
    </xf>
    <xf numFmtId="0" fontId="5" fillId="2" borderId="23" xfId="0" applyFont="1" applyFill="1" applyBorder="1" applyAlignment="1">
      <alignment vertical="center"/>
    </xf>
    <xf numFmtId="0" fontId="4" fillId="11" borderId="0" xfId="0" applyFont="1" applyFill="1" applyAlignment="1">
      <alignment horizontal="center" vertical="center"/>
    </xf>
    <xf numFmtId="0" fontId="11" fillId="2" borderId="23" xfId="3" applyFont="1" applyFill="1" applyBorder="1" applyAlignment="1">
      <alignment vertical="center"/>
    </xf>
    <xf numFmtId="0" fontId="11" fillId="10" borderId="24" xfId="3" applyFont="1" applyFill="1" applyBorder="1" applyAlignment="1">
      <alignment vertical="center"/>
    </xf>
    <xf numFmtId="0" fontId="11" fillId="10" borderId="25" xfId="3" applyFont="1" applyFill="1" applyBorder="1" applyAlignment="1">
      <alignment vertical="center"/>
    </xf>
    <xf numFmtId="0" fontId="11" fillId="10" borderId="23" xfId="3" applyFont="1" applyFill="1" applyBorder="1" applyAlignment="1">
      <alignment vertical="center"/>
    </xf>
    <xf numFmtId="0" fontId="11" fillId="2" borderId="25" xfId="3" applyFont="1" applyFill="1" applyBorder="1" applyAlignment="1">
      <alignment vertical="center"/>
    </xf>
    <xf numFmtId="0" fontId="11" fillId="10" borderId="29" xfId="3" applyFont="1" applyFill="1" applyBorder="1" applyAlignment="1">
      <alignment vertical="center"/>
    </xf>
    <xf numFmtId="0" fontId="11" fillId="2" borderId="37" xfId="0" applyFont="1" applyFill="1" applyBorder="1" applyAlignment="1">
      <alignment vertical="center"/>
    </xf>
    <xf numFmtId="0" fontId="11" fillId="10" borderId="24" xfId="0" applyFont="1" applyFill="1" applyBorder="1" applyAlignment="1">
      <alignment vertical="center"/>
    </xf>
    <xf numFmtId="0" fontId="11" fillId="2" borderId="24" xfId="0" applyFont="1" applyFill="1" applyBorder="1" applyAlignment="1">
      <alignment vertical="center"/>
    </xf>
    <xf numFmtId="0" fontId="11" fillId="2" borderId="24" xfId="0" applyFont="1" applyFill="1" applyBorder="1" applyAlignment="1">
      <alignment horizontal="left" vertical="center" wrapText="1"/>
    </xf>
    <xf numFmtId="0" fontId="11" fillId="10" borderId="42" xfId="0" applyFont="1" applyFill="1" applyBorder="1" applyAlignment="1">
      <alignment vertical="center"/>
    </xf>
    <xf numFmtId="0" fontId="4" fillId="11" borderId="44" xfId="0" applyFont="1" applyFill="1" applyBorder="1" applyAlignment="1">
      <alignment horizontal="center" vertical="center"/>
    </xf>
    <xf numFmtId="0" fontId="4" fillId="11" borderId="0" xfId="0" applyFont="1" applyFill="1" applyAlignment="1">
      <alignment horizontal="center" vertical="center" wrapText="1"/>
    </xf>
    <xf numFmtId="0" fontId="11" fillId="2" borderId="42"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left" vertical="top" wrapText="1"/>
    </xf>
    <xf numFmtId="0" fontId="5" fillId="2" borderId="28" xfId="0" applyFont="1" applyFill="1" applyBorder="1" applyAlignment="1" applyProtection="1">
      <alignment horizontal="center"/>
      <protection locked="0"/>
    </xf>
    <xf numFmtId="0" fontId="21" fillId="9" borderId="28" xfId="0" applyFont="1" applyFill="1" applyBorder="1" applyAlignment="1">
      <alignment horizontal="left" vertical="center"/>
    </xf>
    <xf numFmtId="0" fontId="21" fillId="9" borderId="28" xfId="0" applyFont="1" applyFill="1" applyBorder="1" applyAlignment="1">
      <alignment horizontal="center" vertical="center"/>
    </xf>
    <xf numFmtId="0" fontId="21" fillId="9" borderId="58"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41"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40" xfId="0" applyFont="1" applyFill="1" applyBorder="1" applyAlignment="1">
      <alignment horizontal="center" vertical="center" wrapText="1"/>
    </xf>
    <xf numFmtId="0" fontId="5" fillId="7" borderId="48" xfId="0" applyFont="1" applyFill="1" applyBorder="1" applyAlignment="1">
      <alignment horizontal="center" vertical="center" wrapText="1"/>
    </xf>
    <xf numFmtId="0" fontId="9" fillId="8" borderId="36" xfId="0" applyFont="1" applyFill="1" applyBorder="1" applyAlignment="1">
      <alignment horizontal="center" vertical="center"/>
    </xf>
    <xf numFmtId="0" fontId="9" fillId="8" borderId="32"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8" xfId="0" applyFont="1" applyFill="1" applyBorder="1" applyAlignment="1">
      <alignment horizontal="center" vertical="center"/>
    </xf>
    <xf numFmtId="0" fontId="9" fillId="5" borderId="40" xfId="0" applyFont="1" applyFill="1" applyBorder="1" applyAlignment="1">
      <alignment horizontal="center" vertical="center" wrapText="1"/>
    </xf>
    <xf numFmtId="0" fontId="21" fillId="9" borderId="49" xfId="0" applyFont="1" applyFill="1" applyBorder="1" applyAlignment="1">
      <alignment horizontal="center" vertical="center" wrapText="1"/>
    </xf>
    <xf numFmtId="0" fontId="21" fillId="9" borderId="28"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21" fillId="9" borderId="55" xfId="0" applyFont="1" applyFill="1" applyBorder="1" applyAlignment="1">
      <alignment horizontal="center" vertical="center"/>
    </xf>
    <xf numFmtId="0" fontId="26" fillId="2" borderId="0" xfId="0" applyFont="1" applyFill="1" applyAlignment="1">
      <alignment horizontal="left" vertical="center"/>
    </xf>
    <xf numFmtId="0" fontId="4" fillId="2" borderId="49" xfId="0" applyFont="1" applyFill="1" applyBorder="1" applyAlignment="1">
      <alignment horizontal="right" vertical="center"/>
    </xf>
    <xf numFmtId="0" fontId="4" fillId="2" borderId="55" xfId="0" applyFont="1" applyFill="1" applyBorder="1" applyAlignment="1">
      <alignment horizontal="right" vertical="center"/>
    </xf>
    <xf numFmtId="0" fontId="4" fillId="2" borderId="50" xfId="0" applyFont="1" applyFill="1" applyBorder="1" applyAlignment="1">
      <alignment horizontal="right" vertical="center"/>
    </xf>
    <xf numFmtId="0" fontId="23" fillId="9" borderId="0" xfId="0" applyFont="1" applyFill="1" applyAlignment="1">
      <alignment horizontal="left" vertical="center"/>
    </xf>
    <xf numFmtId="0" fontId="23" fillId="9" borderId="0" xfId="0" applyFont="1" applyFill="1" applyAlignment="1">
      <alignment horizontal="left" vertical="center"/>
    </xf>
    <xf numFmtId="0" fontId="23" fillId="9" borderId="28" xfId="0" applyFont="1" applyFill="1" applyBorder="1" applyAlignment="1">
      <alignment horizontal="left" vertical="center"/>
    </xf>
    <xf numFmtId="0" fontId="23" fillId="9" borderId="49" xfId="0" applyFont="1" applyFill="1" applyBorder="1" applyAlignment="1">
      <alignment horizontal="left" vertical="center"/>
    </xf>
  </cellXfs>
  <cellStyles count="4">
    <cellStyle name="Hyperlänk" xfId="3" builtinId="8"/>
    <cellStyle name="Normal" xfId="0" builtinId="0"/>
    <cellStyle name="Procent" xfId="2" builtinId="5"/>
    <cellStyle name="Tusental" xfId="1" builtinId="3"/>
  </cellStyles>
  <dxfs count="0"/>
  <tableStyles count="0" defaultTableStyle="TableStyleMedium2" defaultPivotStyle="PivotStyleLight16"/>
  <colors>
    <mruColors>
      <color rgb="FFE5E5E5"/>
      <color rgb="FFE2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aseline="0"/>
              <a:t>Ekosystemtjänster i projektet</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8-F66B-4AB7-9265-5E5DA0AFB1A3}"/>
              </c:ext>
            </c:extLst>
          </c:dPt>
          <c:dPt>
            <c:idx val="1"/>
            <c:invertIfNegative val="0"/>
            <c:bubble3D val="0"/>
            <c:spPr>
              <a:solidFill>
                <a:schemeClr val="accent5"/>
              </a:solidFill>
              <a:ln w="19050">
                <a:solidFill>
                  <a:schemeClr val="bg1"/>
                </a:solidFill>
              </a:ln>
              <a:effectLst/>
            </c:spPr>
            <c:extLst xmlns:c15="http://schemas.microsoft.com/office/drawing/2012/chart">
              <c:ext xmlns:c16="http://schemas.microsoft.com/office/drawing/2014/chart" uri="{C3380CC4-5D6E-409C-BE32-E72D297353CC}">
                <c16:uniqueId val="{0000000A-F66B-4AB7-9265-5E5DA0AFB1A3}"/>
              </c:ext>
            </c:extLst>
          </c:dPt>
          <c:dPt>
            <c:idx val="2"/>
            <c:invertIfNegative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F66B-4AB7-9265-5E5DA0AFB1A3}"/>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sv-SE"/>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'Indata o resultat GYF-beräkning'!$H$107:$H$109</c:f>
              <c:strCache>
                <c:ptCount val="3"/>
                <c:pt idx="0">
                  <c:v>Stödjande</c:v>
                </c:pt>
                <c:pt idx="1">
                  <c:v>Reglerande</c:v>
                </c:pt>
                <c:pt idx="2">
                  <c:v>Kulturella</c:v>
                </c:pt>
              </c:strCache>
            </c:strRef>
          </c:cat>
          <c:val>
            <c:numRef>
              <c:f>'Indata o resultat GYF-beräkning'!$K$107:$K$109</c:f>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D-F66B-4AB7-9265-5E5DA0AFB1A3}"/>
            </c:ext>
          </c:extLst>
        </c:ser>
        <c:dLbls>
          <c:dLblPos val="ctr"/>
          <c:showLegendKey val="0"/>
          <c:showVal val="1"/>
          <c:showCatName val="0"/>
          <c:showSerName val="0"/>
          <c:showPercent val="0"/>
          <c:showBubbleSize val="0"/>
        </c:dLbls>
        <c:gapWidth val="100"/>
        <c:overlap val="100"/>
        <c:axId val="1663620064"/>
        <c:axId val="1663613344"/>
        <c:extLst/>
      </c:barChart>
      <c:catAx>
        <c:axId val="1663620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v-SE"/>
          </a:p>
        </c:txPr>
        <c:crossAx val="1663613344"/>
        <c:crosses val="autoZero"/>
        <c:auto val="1"/>
        <c:lblAlgn val="ctr"/>
        <c:lblOffset val="100"/>
        <c:noMultiLvlLbl val="0"/>
      </c:catAx>
      <c:valAx>
        <c:axId val="166361334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63620064"/>
        <c:crosses val="autoZero"/>
        <c:crossBetween val="between"/>
      </c:valAx>
      <c:spPr>
        <a:noFill/>
        <a:ln>
          <a:noFill/>
        </a:ln>
        <a:effectLst/>
      </c:spPr>
    </c:plotArea>
    <c:plotVisOnly val="1"/>
    <c:dispBlanksAs val="gap"/>
    <c:showDLblsOverMax val="0"/>
  </c:chart>
  <c:spPr>
    <a:noFill/>
    <a:ln w="38100" cap="flat" cmpd="sng" algn="ctr">
      <a:solidFill>
        <a:schemeClr val="accent1"/>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16820</xdr:colOff>
      <xdr:row>98</xdr:row>
      <xdr:rowOff>102383</xdr:rowOff>
    </xdr:from>
    <xdr:to>
      <xdr:col>4</xdr:col>
      <xdr:colOff>4069027</xdr:colOff>
      <xdr:row>117</xdr:row>
      <xdr:rowOff>21343</xdr:rowOff>
    </xdr:to>
    <xdr:graphicFrame macro="">
      <xdr:nvGraphicFramePr>
        <xdr:cNvPr id="2" name="Diagram 1">
          <a:extLst>
            <a:ext uri="{FF2B5EF4-FFF2-40B4-BE49-F238E27FC236}">
              <a16:creationId xmlns:a16="http://schemas.microsoft.com/office/drawing/2014/main" id="{3A25F2B2-679A-4367-B6B3-1F00A2A10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629985</xdr:colOff>
      <xdr:row>5</xdr:row>
      <xdr:rowOff>105764</xdr:rowOff>
    </xdr:from>
    <xdr:to>
      <xdr:col>11</xdr:col>
      <xdr:colOff>1006916</xdr:colOff>
      <xdr:row>7</xdr:row>
      <xdr:rowOff>201260</xdr:rowOff>
    </xdr:to>
    <xdr:pic>
      <xdr:nvPicPr>
        <xdr:cNvPr id="5" name="Bildobjekt 4">
          <a:extLst>
            <a:ext uri="{FF2B5EF4-FFF2-40B4-BE49-F238E27FC236}">
              <a16:creationId xmlns:a16="http://schemas.microsoft.com/office/drawing/2014/main" id="{F5CCC2CE-FDAF-4472-475C-A014B00644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81806" y="1956335"/>
          <a:ext cx="2445217" cy="503711"/>
        </a:xfrm>
        <a:prstGeom prst="rect">
          <a:avLst/>
        </a:prstGeom>
      </xdr:spPr>
    </xdr:pic>
    <xdr:clientData/>
  </xdr:twoCellAnchor>
  <xdr:twoCellAnchor editAs="oneCell">
    <xdr:from>
      <xdr:col>8</xdr:col>
      <xdr:colOff>29270</xdr:colOff>
      <xdr:row>3</xdr:row>
      <xdr:rowOff>155935</xdr:rowOff>
    </xdr:from>
    <xdr:to>
      <xdr:col>9</xdr:col>
      <xdr:colOff>701310</xdr:colOff>
      <xdr:row>10</xdr:row>
      <xdr:rowOff>100444</xdr:rowOff>
    </xdr:to>
    <xdr:pic>
      <xdr:nvPicPr>
        <xdr:cNvPr id="7" name="Bildobjekt 6">
          <a:extLst>
            <a:ext uri="{FF2B5EF4-FFF2-40B4-BE49-F238E27FC236}">
              <a16:creationId xmlns:a16="http://schemas.microsoft.com/office/drawing/2014/main" id="{4ED0AA73-B22E-B442-A75C-9DE8C82B41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08395" y="1235435"/>
          <a:ext cx="1703915" cy="1706634"/>
        </a:xfrm>
        <a:prstGeom prst="rect">
          <a:avLst/>
        </a:prstGeom>
      </xdr:spPr>
    </xdr:pic>
    <xdr:clientData/>
  </xdr:twoCellAnchor>
</xdr:wsDr>
</file>

<file path=xl/theme/theme1.xml><?xml version="1.0" encoding="utf-8"?>
<a:theme xmlns:a="http://schemas.openxmlformats.org/drawingml/2006/main" name="SGBC2025">
  <a:themeElements>
    <a:clrScheme name="SGBC 2025">
      <a:dk1>
        <a:srgbClr val="242424"/>
      </a:dk1>
      <a:lt1>
        <a:srgbClr val="FFFFFF"/>
      </a:lt1>
      <a:dk2>
        <a:srgbClr val="252525"/>
      </a:dk2>
      <a:lt2>
        <a:srgbClr val="FFFFFF"/>
      </a:lt2>
      <a:accent1>
        <a:srgbClr val="006859"/>
      </a:accent1>
      <a:accent2>
        <a:srgbClr val="00AE97"/>
      </a:accent2>
      <a:accent3>
        <a:srgbClr val="F9C34D"/>
      </a:accent3>
      <a:accent4>
        <a:srgbClr val="FBF1DB"/>
      </a:accent4>
      <a:accent5>
        <a:srgbClr val="9A5DE8"/>
      </a:accent5>
      <a:accent6>
        <a:srgbClr val="9C493C"/>
      </a:accent6>
      <a:hlink>
        <a:srgbClr val="99E1D7"/>
      </a:hlink>
      <a:folHlink>
        <a:srgbClr val="00AE9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l">
          <a:defRPr dirty="0" err="1">
            <a:solidFill>
              <a:srgbClr val="231F20"/>
            </a:solidFill>
            <a:latin typeface="Helvetica Neue" panose="02000503000000020004" pitchFamily="2" charset="0"/>
            <a:ea typeface="Helvetica Neue" panose="02000503000000020004" pitchFamily="2" charset="0"/>
            <a:cs typeface="Helvetica Neue" panose="02000503000000020004"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sz="1600" dirty="0" err="1" smtClean="0">
            <a:solidFill>
              <a:schemeClr val="tx1"/>
            </a:solidFill>
            <a:latin typeface="Arial" panose="020B0604020202020204" pitchFamily="34" charset="0"/>
            <a:ea typeface="Helvetica Neue" panose="02000503000000020004" pitchFamily="2" charset="0"/>
            <a:cs typeface="Arial" panose="020B0604020202020204" pitchFamily="34" charset="0"/>
          </a:defRPr>
        </a:defPPr>
      </a:lstStyle>
    </a:txDef>
  </a:objectDefaults>
  <a:extraClrSchemeLst/>
  <a:extLst>
    <a:ext uri="{05A4C25C-085E-4340-85A3-A5531E510DB2}">
      <thm15:themeFamily xmlns:thm15="http://schemas.microsoft.com/office/thememl/2012/main" name="SGBC2025" id="{E16D4AED-9026-401D-B0A3-05EB538709B5}" vid="{8DFC33D3-04A2-4112-BD7A-0AE65A433B9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DB8F-D860-4CD4-A109-EC619C80F339}">
  <dimension ref="A2:H51"/>
  <sheetViews>
    <sheetView view="pageLayout" zoomScaleNormal="100" workbookViewId="0">
      <selection activeCell="A5" sqref="A5:H8"/>
    </sheetView>
  </sheetViews>
  <sheetFormatPr defaultColWidth="9" defaultRowHeight="14.25" x14ac:dyDescent="0.2"/>
  <cols>
    <col min="1" max="16384" width="9" style="1"/>
  </cols>
  <sheetData>
    <row r="2" spans="1:8" ht="20.25" x14ac:dyDescent="0.2">
      <c r="A2" s="248" t="s">
        <v>0</v>
      </c>
      <c r="B2" s="248"/>
      <c r="C2" s="248"/>
      <c r="D2" s="248"/>
      <c r="E2" s="248"/>
      <c r="F2" s="248"/>
      <c r="G2" s="248"/>
      <c r="H2" s="248"/>
    </row>
    <row r="4" spans="1:8" ht="15" x14ac:dyDescent="0.25">
      <c r="A4" s="4" t="s">
        <v>1</v>
      </c>
    </row>
    <row r="5" spans="1:8" ht="14.25" customHeight="1" x14ac:dyDescent="0.2">
      <c r="A5" s="249" t="s">
        <v>4</v>
      </c>
      <c r="B5" s="249"/>
      <c r="C5" s="249"/>
      <c r="D5" s="249"/>
      <c r="E5" s="249"/>
      <c r="F5" s="249"/>
      <c r="G5" s="249"/>
      <c r="H5" s="249"/>
    </row>
    <row r="6" spans="1:8" x14ac:dyDescent="0.2">
      <c r="A6" s="249"/>
      <c r="B6" s="249"/>
      <c r="C6" s="249"/>
      <c r="D6" s="249"/>
      <c r="E6" s="249"/>
      <c r="F6" s="249"/>
      <c r="G6" s="249"/>
      <c r="H6" s="249"/>
    </row>
    <row r="7" spans="1:8" x14ac:dyDescent="0.2">
      <c r="A7" s="249"/>
      <c r="B7" s="249"/>
      <c r="C7" s="249"/>
      <c r="D7" s="249"/>
      <c r="E7" s="249"/>
      <c r="F7" s="249"/>
      <c r="G7" s="249"/>
      <c r="H7" s="249"/>
    </row>
    <row r="8" spans="1:8" x14ac:dyDescent="0.2">
      <c r="A8" s="249"/>
      <c r="B8" s="249"/>
      <c r="C8" s="249"/>
      <c r="D8" s="249"/>
      <c r="E8" s="249"/>
      <c r="F8" s="249"/>
      <c r="G8" s="249"/>
      <c r="H8" s="249"/>
    </row>
    <row r="9" spans="1:8" ht="15" x14ac:dyDescent="0.2">
      <c r="A9" s="5" t="s">
        <v>8</v>
      </c>
      <c r="B9" s="2"/>
      <c r="C9" s="2"/>
      <c r="D9" s="2"/>
      <c r="E9" s="2"/>
      <c r="F9" s="2"/>
      <c r="G9" s="2"/>
      <c r="H9" s="2"/>
    </row>
    <row r="10" spans="1:8" ht="14.25" customHeight="1" x14ac:dyDescent="0.2">
      <c r="A10" s="249" t="s">
        <v>177</v>
      </c>
      <c r="B10" s="249"/>
      <c r="C10" s="249"/>
      <c r="D10" s="249"/>
      <c r="E10" s="249"/>
      <c r="F10" s="249"/>
      <c r="G10" s="249"/>
      <c r="H10" s="249"/>
    </row>
    <row r="11" spans="1:8" x14ac:dyDescent="0.2">
      <c r="A11" s="249"/>
      <c r="B11" s="249"/>
      <c r="C11" s="249"/>
      <c r="D11" s="249"/>
      <c r="E11" s="249"/>
      <c r="F11" s="249"/>
      <c r="G11" s="249"/>
      <c r="H11" s="249"/>
    </row>
    <row r="12" spans="1:8" x14ac:dyDescent="0.2">
      <c r="A12" s="249"/>
      <c r="B12" s="249"/>
      <c r="C12" s="249"/>
      <c r="D12" s="249"/>
      <c r="E12" s="249"/>
      <c r="F12" s="249"/>
      <c r="G12" s="249"/>
      <c r="H12" s="249"/>
    </row>
    <row r="13" spans="1:8" x14ac:dyDescent="0.2">
      <c r="A13" s="249"/>
      <c r="B13" s="249"/>
      <c r="C13" s="249"/>
      <c r="D13" s="249"/>
      <c r="E13" s="249"/>
      <c r="F13" s="249"/>
      <c r="G13" s="249"/>
      <c r="H13" s="249"/>
    </row>
    <row r="14" spans="1:8" x14ac:dyDescent="0.2">
      <c r="A14" s="249"/>
      <c r="B14" s="249"/>
      <c r="C14" s="249"/>
      <c r="D14" s="249"/>
      <c r="E14" s="249"/>
      <c r="F14" s="249"/>
      <c r="G14" s="249"/>
      <c r="H14" s="249"/>
    </row>
    <row r="15" spans="1:8" x14ac:dyDescent="0.2">
      <c r="A15" s="249"/>
      <c r="B15" s="249"/>
      <c r="C15" s="249"/>
      <c r="D15" s="249"/>
      <c r="E15" s="249"/>
      <c r="F15" s="249"/>
      <c r="G15" s="249"/>
      <c r="H15" s="249"/>
    </row>
    <row r="16" spans="1:8" ht="15" x14ac:dyDescent="0.25">
      <c r="A16" s="4" t="s">
        <v>3</v>
      </c>
    </row>
    <row r="17" spans="1:8" x14ac:dyDescent="0.2">
      <c r="A17" s="249" t="s">
        <v>7</v>
      </c>
      <c r="B17" s="249"/>
      <c r="C17" s="249"/>
      <c r="D17" s="249"/>
      <c r="E17" s="249"/>
      <c r="F17" s="249"/>
      <c r="G17" s="249"/>
      <c r="H17" s="249"/>
    </row>
    <row r="18" spans="1:8" x14ac:dyDescent="0.2">
      <c r="A18" s="249"/>
      <c r="B18" s="249"/>
      <c r="C18" s="249"/>
      <c r="D18" s="249"/>
      <c r="E18" s="249"/>
      <c r="F18" s="249"/>
      <c r="G18" s="249"/>
      <c r="H18" s="249"/>
    </row>
    <row r="19" spans="1:8" x14ac:dyDescent="0.2">
      <c r="A19" s="249"/>
      <c r="B19" s="249"/>
      <c r="C19" s="249"/>
      <c r="D19" s="249"/>
      <c r="E19" s="249"/>
      <c r="F19" s="249"/>
      <c r="G19" s="249"/>
      <c r="H19" s="249"/>
    </row>
    <row r="20" spans="1:8" x14ac:dyDescent="0.2">
      <c r="A20" s="249"/>
      <c r="B20" s="249"/>
      <c r="C20" s="249"/>
      <c r="D20" s="249"/>
      <c r="E20" s="249"/>
      <c r="F20" s="249"/>
      <c r="G20" s="249"/>
      <c r="H20" s="249"/>
    </row>
    <row r="21" spans="1:8" x14ac:dyDescent="0.2">
      <c r="A21" s="249"/>
      <c r="B21" s="249"/>
      <c r="C21" s="249"/>
      <c r="D21" s="249"/>
      <c r="E21" s="249"/>
      <c r="F21" s="249"/>
      <c r="G21" s="249"/>
      <c r="H21" s="249"/>
    </row>
    <row r="22" spans="1:8" x14ac:dyDescent="0.2">
      <c r="A22" s="249"/>
      <c r="B22" s="249"/>
      <c r="C22" s="249"/>
      <c r="D22" s="249"/>
      <c r="E22" s="249"/>
      <c r="F22" s="249"/>
      <c r="G22" s="249"/>
      <c r="H22" s="249"/>
    </row>
    <row r="24" spans="1:8" ht="15" x14ac:dyDescent="0.25">
      <c r="A24" s="4" t="s">
        <v>5</v>
      </c>
    </row>
    <row r="25" spans="1:8" ht="14.25" customHeight="1" x14ac:dyDescent="0.2">
      <c r="A25" s="249" t="s">
        <v>164</v>
      </c>
      <c r="B25" s="249"/>
      <c r="C25" s="249"/>
      <c r="D25" s="249"/>
      <c r="E25" s="249"/>
      <c r="F25" s="249"/>
      <c r="G25" s="249"/>
      <c r="H25" s="249"/>
    </row>
    <row r="26" spans="1:8" x14ac:dyDescent="0.2">
      <c r="A26" s="249"/>
      <c r="B26" s="249"/>
      <c r="C26" s="249"/>
      <c r="D26" s="249"/>
      <c r="E26" s="249"/>
      <c r="F26" s="249"/>
      <c r="G26" s="249"/>
      <c r="H26" s="249"/>
    </row>
    <row r="27" spans="1:8" x14ac:dyDescent="0.2">
      <c r="A27" s="249"/>
      <c r="B27" s="249"/>
      <c r="C27" s="249"/>
      <c r="D27" s="249"/>
      <c r="E27" s="249"/>
      <c r="F27" s="249"/>
      <c r="G27" s="249"/>
      <c r="H27" s="249"/>
    </row>
    <row r="28" spans="1:8" x14ac:dyDescent="0.2">
      <c r="A28" s="249"/>
      <c r="B28" s="249"/>
      <c r="C28" s="249"/>
      <c r="D28" s="249"/>
      <c r="E28" s="249"/>
      <c r="F28" s="249"/>
      <c r="G28" s="249"/>
      <c r="H28" s="249"/>
    </row>
    <row r="29" spans="1:8" x14ac:dyDescent="0.2">
      <c r="A29" s="249"/>
      <c r="B29" s="249"/>
      <c r="C29" s="249"/>
      <c r="D29" s="249"/>
      <c r="E29" s="249"/>
      <c r="F29" s="249"/>
      <c r="G29" s="249"/>
      <c r="H29" s="249"/>
    </row>
    <row r="30" spans="1:8" x14ac:dyDescent="0.2">
      <c r="A30" s="249"/>
      <c r="B30" s="249"/>
      <c r="C30" s="249"/>
      <c r="D30" s="249"/>
      <c r="E30" s="249"/>
      <c r="F30" s="249"/>
      <c r="G30" s="249"/>
      <c r="H30" s="249"/>
    </row>
    <row r="31" spans="1:8" x14ac:dyDescent="0.2">
      <c r="A31" s="249"/>
      <c r="B31" s="249"/>
      <c r="C31" s="249"/>
      <c r="D31" s="249"/>
      <c r="E31" s="249"/>
      <c r="F31" s="249"/>
      <c r="G31" s="249"/>
      <c r="H31" s="249"/>
    </row>
    <row r="32" spans="1:8" x14ac:dyDescent="0.2">
      <c r="A32" s="249"/>
      <c r="B32" s="249"/>
      <c r="C32" s="249"/>
      <c r="D32" s="249"/>
      <c r="E32" s="249"/>
      <c r="F32" s="249"/>
      <c r="G32" s="249"/>
      <c r="H32" s="249"/>
    </row>
    <row r="33" spans="1:8" x14ac:dyDescent="0.2">
      <c r="A33" s="249"/>
      <c r="B33" s="249"/>
      <c r="C33" s="249"/>
      <c r="D33" s="249"/>
      <c r="E33" s="249"/>
      <c r="F33" s="249"/>
      <c r="G33" s="249"/>
      <c r="H33" s="249"/>
    </row>
    <row r="34" spans="1:8" x14ac:dyDescent="0.2">
      <c r="A34" s="249"/>
      <c r="B34" s="249"/>
      <c r="C34" s="249"/>
      <c r="D34" s="249"/>
      <c r="E34" s="249"/>
      <c r="F34" s="249"/>
      <c r="G34" s="249"/>
      <c r="H34" s="249"/>
    </row>
    <row r="35" spans="1:8" x14ac:dyDescent="0.2">
      <c r="A35" s="249"/>
      <c r="B35" s="249"/>
      <c r="C35" s="249"/>
      <c r="D35" s="249"/>
      <c r="E35" s="249"/>
      <c r="F35" s="249"/>
      <c r="G35" s="249"/>
      <c r="H35" s="249"/>
    </row>
    <row r="36" spans="1:8" x14ac:dyDescent="0.2">
      <c r="A36" s="249"/>
      <c r="B36" s="249"/>
      <c r="C36" s="249"/>
      <c r="D36" s="249"/>
      <c r="E36" s="249"/>
      <c r="F36" s="249"/>
      <c r="G36" s="249"/>
      <c r="H36" s="249"/>
    </row>
    <row r="37" spans="1:8" ht="15" x14ac:dyDescent="0.25">
      <c r="A37" s="4" t="s">
        <v>6</v>
      </c>
      <c r="B37" s="3"/>
      <c r="C37" s="3"/>
      <c r="D37" s="3"/>
      <c r="E37" s="3"/>
      <c r="F37" s="3"/>
      <c r="G37" s="3"/>
      <c r="H37" s="3"/>
    </row>
    <row r="38" spans="1:8" ht="14.25" customHeight="1" x14ac:dyDescent="0.2">
      <c r="A38" s="249" t="s">
        <v>9</v>
      </c>
      <c r="B38" s="249"/>
      <c r="C38" s="249"/>
      <c r="D38" s="249"/>
      <c r="E38" s="249"/>
      <c r="F38" s="249"/>
      <c r="G38" s="249"/>
      <c r="H38" s="249"/>
    </row>
    <row r="39" spans="1:8" x14ac:dyDescent="0.2">
      <c r="A39" s="249"/>
      <c r="B39" s="249"/>
      <c r="C39" s="249"/>
      <c r="D39" s="249"/>
      <c r="E39" s="249"/>
      <c r="F39" s="249"/>
      <c r="G39" s="249"/>
      <c r="H39" s="249"/>
    </row>
    <row r="40" spans="1:8" x14ac:dyDescent="0.2">
      <c r="A40" s="249"/>
      <c r="B40" s="249"/>
      <c r="C40" s="249"/>
      <c r="D40" s="249"/>
      <c r="E40" s="249"/>
      <c r="F40" s="249"/>
      <c r="G40" s="249"/>
      <c r="H40" s="249"/>
    </row>
    <row r="41" spans="1:8" x14ac:dyDescent="0.2">
      <c r="A41" s="249"/>
      <c r="B41" s="249"/>
      <c r="C41" s="249"/>
      <c r="D41" s="249"/>
      <c r="E41" s="249"/>
      <c r="F41" s="249"/>
      <c r="G41" s="249"/>
      <c r="H41" s="249"/>
    </row>
    <row r="42" spans="1:8" x14ac:dyDescent="0.2">
      <c r="A42" s="249"/>
      <c r="B42" s="249"/>
      <c r="C42" s="249"/>
      <c r="D42" s="249"/>
      <c r="E42" s="249"/>
      <c r="F42" s="249"/>
      <c r="G42" s="249"/>
      <c r="H42" s="249"/>
    </row>
    <row r="43" spans="1:8" x14ac:dyDescent="0.2">
      <c r="A43" s="2"/>
      <c r="B43" s="2"/>
      <c r="C43" s="2"/>
      <c r="D43" s="2"/>
      <c r="E43" s="2"/>
      <c r="F43" s="2"/>
      <c r="G43" s="2"/>
      <c r="H43" s="2"/>
    </row>
    <row r="44" spans="1:8" ht="15" x14ac:dyDescent="0.25">
      <c r="A44" s="4" t="s">
        <v>2</v>
      </c>
      <c r="B44" s="2"/>
      <c r="C44" s="2"/>
      <c r="D44" s="2"/>
      <c r="E44" s="2"/>
      <c r="F44" s="2"/>
      <c r="G44" s="2"/>
      <c r="H44" s="2"/>
    </row>
    <row r="45" spans="1:8" x14ac:dyDescent="0.2">
      <c r="A45" s="249" t="s">
        <v>165</v>
      </c>
      <c r="B45" s="249"/>
      <c r="C45" s="249"/>
      <c r="D45" s="249"/>
      <c r="E45" s="249"/>
      <c r="F45" s="249"/>
      <c r="G45" s="249"/>
      <c r="H45" s="249"/>
    </row>
    <row r="46" spans="1:8" x14ac:dyDescent="0.2">
      <c r="A46" s="249"/>
      <c r="B46" s="249"/>
      <c r="C46" s="249"/>
      <c r="D46" s="249"/>
      <c r="E46" s="249"/>
      <c r="F46" s="249"/>
      <c r="G46" s="249"/>
      <c r="H46" s="249"/>
    </row>
    <row r="47" spans="1:8" x14ac:dyDescent="0.2">
      <c r="A47" s="249"/>
      <c r="B47" s="249"/>
      <c r="C47" s="249"/>
      <c r="D47" s="249"/>
      <c r="E47" s="249"/>
      <c r="F47" s="249"/>
      <c r="G47" s="249"/>
      <c r="H47" s="249"/>
    </row>
    <row r="48" spans="1:8" x14ac:dyDescent="0.2">
      <c r="A48" s="249"/>
      <c r="B48" s="249"/>
      <c r="C48" s="249"/>
      <c r="D48" s="249"/>
      <c r="E48" s="249"/>
      <c r="F48" s="249"/>
      <c r="G48" s="249"/>
      <c r="H48" s="249"/>
    </row>
    <row r="49" spans="1:8" x14ac:dyDescent="0.2">
      <c r="A49" s="249"/>
      <c r="B49" s="249"/>
      <c r="C49" s="249"/>
      <c r="D49" s="249"/>
      <c r="E49" s="249"/>
      <c r="F49" s="249"/>
      <c r="G49" s="249"/>
      <c r="H49" s="249"/>
    </row>
    <row r="50" spans="1:8" x14ac:dyDescent="0.2">
      <c r="A50" s="249"/>
      <c r="B50" s="249"/>
      <c r="C50" s="249"/>
      <c r="D50" s="249"/>
      <c r="E50" s="249"/>
      <c r="F50" s="249"/>
      <c r="G50" s="249"/>
      <c r="H50" s="249"/>
    </row>
    <row r="51" spans="1:8" x14ac:dyDescent="0.2">
      <c r="A51" s="249"/>
      <c r="B51" s="249"/>
      <c r="C51" s="249"/>
      <c r="D51" s="249"/>
      <c r="E51" s="249"/>
      <c r="F51" s="249"/>
      <c r="G51" s="249"/>
      <c r="H51" s="249"/>
    </row>
  </sheetData>
  <sheetProtection algorithmName="SHA-512" hashValue="02HlEpngKW5wMnG6h+bZx3vcw5eeRpuobY6F4x9R7SIZXINEIMIlFao7bwbqstbjB17qu8tDbDRVl4t7Gd+bmg==" saltValue="JE0JQPUFhRruGwRHnibjCQ==" spinCount="100000" sheet="1" objects="1" scenarios="1"/>
  <mergeCells count="7">
    <mergeCell ref="A2:H2"/>
    <mergeCell ref="A25:H36"/>
    <mergeCell ref="A10:H15"/>
    <mergeCell ref="A38:H42"/>
    <mergeCell ref="A45:H51"/>
    <mergeCell ref="A5:H8"/>
    <mergeCell ref="A17:H22"/>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9710-EF92-4D7D-9F07-0D24897A2BA5}">
  <sheetPr>
    <pageSetUpPr fitToPage="1"/>
  </sheetPr>
  <dimension ref="A1:BT127"/>
  <sheetViews>
    <sheetView tabSelected="1" zoomScale="60" zoomScaleNormal="60" workbookViewId="0">
      <selection activeCell="U29" sqref="U29"/>
    </sheetView>
  </sheetViews>
  <sheetFormatPr defaultRowHeight="14.25" x14ac:dyDescent="0.2"/>
  <cols>
    <col min="1" max="1" width="5.625" style="1" customWidth="1"/>
    <col min="2" max="2" width="8.625" style="1" hidden="1" customWidth="1"/>
    <col min="3" max="4" width="15.625" style="10" customWidth="1"/>
    <col min="5" max="5" width="53.375" style="10" customWidth="1"/>
    <col min="6" max="6" width="13.625" style="10" customWidth="1"/>
    <col min="7" max="7" width="13.625" style="11" customWidth="1"/>
    <col min="8" max="8" width="15.625" style="11" customWidth="1"/>
    <col min="9" max="12" width="13.625" style="10" customWidth="1"/>
    <col min="13" max="13" width="8.625" style="10" customWidth="1"/>
    <col min="14" max="14" width="5.625" style="10" customWidth="1"/>
    <col min="15" max="15" width="8.75" style="10" customWidth="1"/>
    <col min="16" max="18" width="10.625" style="12" hidden="1" customWidth="1"/>
    <col min="19" max="34" width="9" style="1"/>
    <col min="35" max="57" width="9" style="69"/>
    <col min="58" max="72" width="9" style="70"/>
  </cols>
  <sheetData>
    <row r="1" spans="3:72" s="1" customFormat="1" ht="24.95" customHeight="1" x14ac:dyDescent="0.2">
      <c r="C1" s="10"/>
      <c r="D1" s="10"/>
      <c r="E1" s="10"/>
      <c r="F1" s="10"/>
      <c r="G1" s="11"/>
      <c r="H1" s="11"/>
      <c r="I1" s="10"/>
      <c r="J1" s="10"/>
      <c r="K1" s="10"/>
      <c r="L1" s="10"/>
      <c r="M1" s="10"/>
      <c r="N1" s="10"/>
      <c r="O1" s="10"/>
      <c r="P1" s="12"/>
      <c r="Q1" s="12"/>
      <c r="R1" s="12"/>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row>
    <row r="2" spans="3:72" ht="15" customHeight="1" x14ac:dyDescent="0.2"/>
    <row r="3" spans="3:72" ht="45" customHeight="1" x14ac:dyDescent="0.2">
      <c r="C3" s="270" t="s">
        <v>166</v>
      </c>
      <c r="D3" s="270"/>
      <c r="E3" s="270"/>
      <c r="F3" s="270"/>
      <c r="G3" s="270"/>
      <c r="H3" s="270"/>
      <c r="I3" s="270"/>
      <c r="J3" s="270"/>
      <c r="K3" s="270"/>
      <c r="L3" s="270"/>
    </row>
    <row r="4" spans="3:72" ht="45" customHeight="1" x14ac:dyDescent="0.2">
      <c r="C4" s="77"/>
      <c r="G4" s="10"/>
      <c r="H4" s="10"/>
      <c r="I4" s="13"/>
      <c r="J4" s="13"/>
      <c r="K4" s="13"/>
      <c r="L4" s="13"/>
    </row>
    <row r="5" spans="3:72" ht="17.100000000000001" customHeight="1" x14ac:dyDescent="0.2">
      <c r="C5" s="251" t="s">
        <v>116</v>
      </c>
      <c r="D5" s="251"/>
      <c r="E5" s="78" t="s">
        <v>114</v>
      </c>
      <c r="G5" s="10"/>
      <c r="H5" s="10"/>
      <c r="I5" s="13"/>
      <c r="J5" s="13"/>
      <c r="K5" s="13"/>
      <c r="L5" s="13"/>
    </row>
    <row r="6" spans="3:72" ht="17.100000000000001" customHeight="1" x14ac:dyDescent="0.2">
      <c r="C6" s="250"/>
      <c r="D6" s="250"/>
      <c r="E6" s="79"/>
      <c r="F6" s="14"/>
      <c r="G6" s="14"/>
      <c r="H6" s="14"/>
      <c r="I6" s="13"/>
      <c r="J6" s="13"/>
      <c r="K6" s="13"/>
      <c r="L6" s="13"/>
    </row>
    <row r="7" spans="3:72" ht="17.100000000000001" customHeight="1" x14ac:dyDescent="0.2">
      <c r="C7" s="251" t="s">
        <v>158</v>
      </c>
      <c r="D7" s="251"/>
      <c r="E7" s="78" t="s">
        <v>115</v>
      </c>
      <c r="G7" s="10"/>
      <c r="H7" s="10"/>
      <c r="I7" s="13"/>
      <c r="J7" s="13"/>
      <c r="K7" s="13"/>
      <c r="L7" s="13"/>
    </row>
    <row r="8" spans="3:72" ht="17.100000000000001" customHeight="1" x14ac:dyDescent="0.2">
      <c r="C8" s="250"/>
      <c r="D8" s="250"/>
      <c r="E8" s="79"/>
      <c r="F8" s="14"/>
      <c r="G8" s="14"/>
      <c r="H8" s="14"/>
      <c r="I8" s="13"/>
      <c r="J8" s="13"/>
      <c r="K8" s="13"/>
      <c r="L8" s="13"/>
    </row>
    <row r="9" spans="3:72" x14ac:dyDescent="0.2">
      <c r="G9" s="10"/>
      <c r="H9" s="10"/>
    </row>
    <row r="10" spans="3:72" ht="15" x14ac:dyDescent="0.2">
      <c r="D10" s="15"/>
      <c r="E10" s="15"/>
      <c r="F10" s="15"/>
      <c r="G10" s="15"/>
      <c r="H10" s="10"/>
    </row>
    <row r="11" spans="3:72" ht="20.100000000000001" customHeight="1" x14ac:dyDescent="0.2">
      <c r="C11" s="252" t="s">
        <v>167</v>
      </c>
      <c r="D11" s="252"/>
      <c r="E11" s="252"/>
      <c r="F11" s="266" t="s">
        <v>168</v>
      </c>
      <c r="G11" s="267" t="s">
        <v>169</v>
      </c>
      <c r="H11" s="268" t="s">
        <v>170</v>
      </c>
      <c r="I11" s="252" t="s">
        <v>171</v>
      </c>
      <c r="J11" s="252" t="s">
        <v>172</v>
      </c>
      <c r="K11" s="252"/>
      <c r="L11" s="252"/>
      <c r="M11" s="12"/>
    </row>
    <row r="12" spans="3:72" ht="19.5" customHeight="1" x14ac:dyDescent="0.2">
      <c r="C12" s="253"/>
      <c r="D12" s="253"/>
      <c r="E12" s="252"/>
      <c r="F12" s="266"/>
      <c r="G12" s="267"/>
      <c r="H12" s="269"/>
      <c r="I12" s="252"/>
      <c r="J12" s="82" t="s">
        <v>153</v>
      </c>
      <c r="K12" s="83" t="s">
        <v>154</v>
      </c>
      <c r="L12" s="84" t="s">
        <v>155</v>
      </c>
      <c r="M12" s="32"/>
      <c r="P12" s="12" t="s">
        <v>117</v>
      </c>
      <c r="Q12" s="12" t="s">
        <v>118</v>
      </c>
      <c r="R12" s="12" t="s">
        <v>119</v>
      </c>
    </row>
    <row r="13" spans="3:72" ht="15.95" customHeight="1" x14ac:dyDescent="0.2">
      <c r="C13" s="260" t="s">
        <v>173</v>
      </c>
      <c r="D13" s="262" t="s">
        <v>174</v>
      </c>
      <c r="E13" s="215" t="s">
        <v>11</v>
      </c>
      <c r="F13" s="139"/>
      <c r="G13" s="111">
        <v>0</v>
      </c>
      <c r="H13" s="116">
        <f t="shared" ref="H13:H23" si="0">G13*I13</f>
        <v>0</v>
      </c>
      <c r="I13" s="120">
        <v>1.6</v>
      </c>
      <c r="J13" s="98" t="s">
        <v>120</v>
      </c>
      <c r="K13" s="99" t="s">
        <v>120</v>
      </c>
      <c r="L13" s="100" t="s">
        <v>120</v>
      </c>
      <c r="M13" s="31"/>
      <c r="P13" s="12">
        <f t="shared" ref="P13:P58" si="1">IF(AND(H13&gt;0,J13="X"),1,0)</f>
        <v>0</v>
      </c>
      <c r="Q13" s="12">
        <f t="shared" ref="Q13:Q76" si="2">IF(AND(H13&gt;0,K13="X"),1,0)</f>
        <v>0</v>
      </c>
      <c r="R13" s="12">
        <f t="shared" ref="R13:R76" si="3">IF(AND(H13&gt;0,L13="X"),1,0)</f>
        <v>0</v>
      </c>
    </row>
    <row r="14" spans="3:72" ht="15.95" customHeight="1" x14ac:dyDescent="0.2">
      <c r="C14" s="261"/>
      <c r="D14" s="263"/>
      <c r="E14" s="216" t="s">
        <v>13</v>
      </c>
      <c r="F14" s="140"/>
      <c r="G14" s="112">
        <v>0</v>
      </c>
      <c r="H14" s="75">
        <f t="shared" si="0"/>
        <v>0</v>
      </c>
      <c r="I14" s="121">
        <v>1.6</v>
      </c>
      <c r="J14" s="101" t="s">
        <v>120</v>
      </c>
      <c r="K14" s="80" t="s">
        <v>120</v>
      </c>
      <c r="L14" s="102"/>
      <c r="M14" s="31"/>
      <c r="P14" s="12">
        <f t="shared" si="1"/>
        <v>0</v>
      </c>
      <c r="Q14" s="12">
        <f t="shared" si="2"/>
        <v>0</v>
      </c>
      <c r="R14" s="12">
        <f t="shared" si="3"/>
        <v>0</v>
      </c>
    </row>
    <row r="15" spans="3:72" ht="15.95" customHeight="1" x14ac:dyDescent="0.2">
      <c r="C15" s="261"/>
      <c r="D15" s="263"/>
      <c r="E15" s="217" t="s">
        <v>121</v>
      </c>
      <c r="F15" s="141"/>
      <c r="G15" s="113">
        <v>0</v>
      </c>
      <c r="H15" s="74">
        <f t="shared" si="0"/>
        <v>0</v>
      </c>
      <c r="I15" s="122">
        <v>1.5</v>
      </c>
      <c r="J15" s="101" t="s">
        <v>120</v>
      </c>
      <c r="K15" s="80" t="s">
        <v>120</v>
      </c>
      <c r="L15" s="102"/>
      <c r="M15" s="31"/>
      <c r="P15" s="12">
        <f t="shared" si="1"/>
        <v>0</v>
      </c>
      <c r="Q15" s="12">
        <f t="shared" si="2"/>
        <v>0</v>
      </c>
      <c r="R15" s="12">
        <f t="shared" si="3"/>
        <v>0</v>
      </c>
    </row>
    <row r="16" spans="3:72" ht="15.95" customHeight="1" x14ac:dyDescent="0.2">
      <c r="C16" s="261"/>
      <c r="D16" s="263"/>
      <c r="E16" s="218" t="s">
        <v>122</v>
      </c>
      <c r="F16" s="141"/>
      <c r="G16" s="114">
        <v>0</v>
      </c>
      <c r="H16" s="75">
        <f t="shared" si="0"/>
        <v>0</v>
      </c>
      <c r="I16" s="121">
        <v>0.4</v>
      </c>
      <c r="J16" s="101" t="s">
        <v>120</v>
      </c>
      <c r="K16" s="80" t="s">
        <v>120</v>
      </c>
      <c r="L16" s="102"/>
      <c r="M16" s="31"/>
      <c r="P16" s="12">
        <f t="shared" si="1"/>
        <v>0</v>
      </c>
      <c r="Q16" s="12">
        <f t="shared" si="2"/>
        <v>0</v>
      </c>
      <c r="R16" s="12">
        <f t="shared" si="3"/>
        <v>0</v>
      </c>
    </row>
    <row r="17" spans="3:18" ht="15.95" customHeight="1" x14ac:dyDescent="0.2">
      <c r="C17" s="261"/>
      <c r="D17" s="263"/>
      <c r="E17" s="219" t="s">
        <v>123</v>
      </c>
      <c r="F17" s="141"/>
      <c r="G17" s="113">
        <v>0</v>
      </c>
      <c r="H17" s="74">
        <f t="shared" si="0"/>
        <v>0</v>
      </c>
      <c r="I17" s="122">
        <v>0.2</v>
      </c>
      <c r="J17" s="101" t="s">
        <v>120</v>
      </c>
      <c r="K17" s="80" t="s">
        <v>120</v>
      </c>
      <c r="L17" s="102"/>
      <c r="M17" s="31"/>
      <c r="P17" s="12">
        <f t="shared" si="1"/>
        <v>0</v>
      </c>
      <c r="Q17" s="12">
        <f t="shared" si="2"/>
        <v>0</v>
      </c>
      <c r="R17" s="12">
        <f t="shared" si="3"/>
        <v>0</v>
      </c>
    </row>
    <row r="18" spans="3:18" ht="15.95" customHeight="1" x14ac:dyDescent="0.2">
      <c r="C18" s="261"/>
      <c r="D18" s="263"/>
      <c r="E18" s="220" t="s">
        <v>124</v>
      </c>
      <c r="F18" s="141"/>
      <c r="G18" s="114">
        <v>0</v>
      </c>
      <c r="H18" s="117">
        <f t="shared" si="0"/>
        <v>0</v>
      </c>
      <c r="I18" s="121">
        <v>1</v>
      </c>
      <c r="J18" s="101" t="s">
        <v>120</v>
      </c>
      <c r="K18" s="80" t="s">
        <v>120</v>
      </c>
      <c r="L18" s="103" t="s">
        <v>120</v>
      </c>
      <c r="M18" s="31"/>
      <c r="P18" s="12">
        <f t="shared" si="1"/>
        <v>0</v>
      </c>
      <c r="Q18" s="12">
        <f t="shared" si="2"/>
        <v>0</v>
      </c>
      <c r="R18" s="12">
        <f t="shared" si="3"/>
        <v>0</v>
      </c>
    </row>
    <row r="19" spans="3:18" ht="15.95" customHeight="1" x14ac:dyDescent="0.2">
      <c r="C19" s="261"/>
      <c r="D19" s="263"/>
      <c r="E19" s="221" t="s">
        <v>125</v>
      </c>
      <c r="F19" s="141"/>
      <c r="G19" s="113">
        <v>0</v>
      </c>
      <c r="H19" s="76">
        <f t="shared" si="0"/>
        <v>0</v>
      </c>
      <c r="I19" s="122">
        <v>0.4</v>
      </c>
      <c r="J19" s="101" t="s">
        <v>120</v>
      </c>
      <c r="K19" s="80" t="s">
        <v>120</v>
      </c>
      <c r="L19" s="103" t="s">
        <v>120</v>
      </c>
      <c r="M19" s="31"/>
      <c r="P19" s="12">
        <f t="shared" si="1"/>
        <v>0</v>
      </c>
      <c r="Q19" s="12">
        <f t="shared" si="2"/>
        <v>0</v>
      </c>
      <c r="R19" s="12">
        <f t="shared" si="3"/>
        <v>0</v>
      </c>
    </row>
    <row r="20" spans="3:18" ht="15.95" customHeight="1" x14ac:dyDescent="0.2">
      <c r="C20" s="261"/>
      <c r="D20" s="263"/>
      <c r="E20" s="220" t="s">
        <v>126</v>
      </c>
      <c r="F20" s="141"/>
      <c r="G20" s="114">
        <v>0</v>
      </c>
      <c r="H20" s="75">
        <f t="shared" si="0"/>
        <v>0</v>
      </c>
      <c r="I20" s="123">
        <v>0.3</v>
      </c>
      <c r="J20" s="101" t="s">
        <v>120</v>
      </c>
      <c r="K20" s="80" t="s">
        <v>120</v>
      </c>
      <c r="L20" s="103" t="s">
        <v>120</v>
      </c>
      <c r="M20" s="31"/>
      <c r="P20" s="12">
        <f t="shared" si="1"/>
        <v>0</v>
      </c>
      <c r="Q20" s="12">
        <f t="shared" si="2"/>
        <v>0</v>
      </c>
      <c r="R20" s="12">
        <f t="shared" si="3"/>
        <v>0</v>
      </c>
    </row>
    <row r="21" spans="3:18" ht="15.95" customHeight="1" x14ac:dyDescent="0.2">
      <c r="C21" s="261"/>
      <c r="D21" s="263"/>
      <c r="E21" s="221" t="s">
        <v>127</v>
      </c>
      <c r="F21" s="141"/>
      <c r="G21" s="113">
        <v>0</v>
      </c>
      <c r="H21" s="76">
        <f t="shared" si="0"/>
        <v>0</v>
      </c>
      <c r="I21" s="122">
        <v>0.1</v>
      </c>
      <c r="J21" s="104"/>
      <c r="K21" s="80" t="s">
        <v>120</v>
      </c>
      <c r="L21" s="103" t="s">
        <v>120</v>
      </c>
      <c r="M21" s="31"/>
      <c r="P21" s="12">
        <f t="shared" si="1"/>
        <v>0</v>
      </c>
      <c r="Q21" s="12">
        <f t="shared" si="2"/>
        <v>0</v>
      </c>
      <c r="R21" s="12">
        <f t="shared" si="3"/>
        <v>0</v>
      </c>
    </row>
    <row r="22" spans="3:18" ht="15.95" customHeight="1" x14ac:dyDescent="0.2">
      <c r="C22" s="261"/>
      <c r="D22" s="263"/>
      <c r="E22" s="222" t="s">
        <v>19</v>
      </c>
      <c r="F22" s="141"/>
      <c r="G22" s="114">
        <v>0</v>
      </c>
      <c r="H22" s="118">
        <f t="shared" si="0"/>
        <v>0</v>
      </c>
      <c r="I22" s="124">
        <v>0.7</v>
      </c>
      <c r="J22" s="104"/>
      <c r="K22" s="80" t="s">
        <v>120</v>
      </c>
      <c r="L22" s="103" t="s">
        <v>120</v>
      </c>
      <c r="M22" s="31"/>
      <c r="P22" s="12">
        <f t="shared" si="1"/>
        <v>0</v>
      </c>
      <c r="Q22" s="12">
        <f t="shared" si="2"/>
        <v>0</v>
      </c>
      <c r="R22" s="12">
        <f t="shared" si="3"/>
        <v>0</v>
      </c>
    </row>
    <row r="23" spans="3:18" ht="15.95" customHeight="1" x14ac:dyDescent="0.2">
      <c r="C23" s="261"/>
      <c r="D23" s="264"/>
      <c r="E23" s="223" t="s">
        <v>21</v>
      </c>
      <c r="F23" s="142"/>
      <c r="G23" s="115">
        <v>0</v>
      </c>
      <c r="H23" s="119">
        <f t="shared" si="0"/>
        <v>0</v>
      </c>
      <c r="I23" s="125">
        <v>0.3</v>
      </c>
      <c r="J23" s="104"/>
      <c r="K23" s="105"/>
      <c r="L23" s="103" t="s">
        <v>120</v>
      </c>
      <c r="M23" s="31"/>
      <c r="P23" s="12">
        <f t="shared" si="1"/>
        <v>0</v>
      </c>
      <c r="Q23" s="12">
        <f t="shared" si="2"/>
        <v>0</v>
      </c>
      <c r="R23" s="12">
        <f t="shared" si="3"/>
        <v>0</v>
      </c>
    </row>
    <row r="24" spans="3:18" ht="15.95" customHeight="1" x14ac:dyDescent="0.2">
      <c r="C24" s="261"/>
      <c r="D24" s="265" t="s">
        <v>175</v>
      </c>
      <c r="E24" s="224" t="s">
        <v>24</v>
      </c>
      <c r="F24" s="143"/>
      <c r="G24" s="126"/>
      <c r="H24" s="153"/>
      <c r="I24" s="162"/>
      <c r="J24" s="106"/>
      <c r="K24" s="95"/>
      <c r="L24" s="107"/>
      <c r="M24" s="31"/>
      <c r="P24" s="12">
        <f t="shared" si="1"/>
        <v>0</v>
      </c>
      <c r="Q24" s="12">
        <f t="shared" si="2"/>
        <v>0</v>
      </c>
      <c r="R24" s="12">
        <f t="shared" si="3"/>
        <v>0</v>
      </c>
    </row>
    <row r="25" spans="3:18" ht="15.95" customHeight="1" x14ac:dyDescent="0.2">
      <c r="C25" s="261"/>
      <c r="D25" s="265"/>
      <c r="E25" s="225" t="s">
        <v>25</v>
      </c>
      <c r="F25" s="130"/>
      <c r="G25" s="127">
        <v>0</v>
      </c>
      <c r="H25" s="154">
        <f>IF(H13+H14+H15+H16+H18+H23+F70&gt;0,G25*I25,0)</f>
        <v>0</v>
      </c>
      <c r="I25" s="163">
        <v>0.5</v>
      </c>
      <c r="J25" s="101" t="s">
        <v>120</v>
      </c>
      <c r="K25" s="80" t="s">
        <v>120</v>
      </c>
      <c r="L25" s="103" t="s">
        <v>120</v>
      </c>
      <c r="M25" s="31"/>
      <c r="P25" s="12">
        <f t="shared" si="1"/>
        <v>0</v>
      </c>
      <c r="Q25" s="12">
        <f t="shared" si="2"/>
        <v>0</v>
      </c>
      <c r="R25" s="12">
        <f t="shared" si="3"/>
        <v>0</v>
      </c>
    </row>
    <row r="26" spans="3:18" ht="15.95" customHeight="1" x14ac:dyDescent="0.2">
      <c r="C26" s="261"/>
      <c r="D26" s="265"/>
      <c r="E26" s="221" t="s">
        <v>27</v>
      </c>
      <c r="F26" s="130"/>
      <c r="G26" s="128">
        <v>0</v>
      </c>
      <c r="H26" s="155">
        <f>IF(H13+H14+H15+H16+H18+H23+F70&gt;0,G26*I26,0)</f>
        <v>0</v>
      </c>
      <c r="I26" s="164">
        <v>0.3</v>
      </c>
      <c r="J26" s="101" t="s">
        <v>120</v>
      </c>
      <c r="K26" s="80" t="s">
        <v>120</v>
      </c>
      <c r="L26" s="103" t="s">
        <v>120</v>
      </c>
      <c r="M26" s="31"/>
      <c r="P26" s="12">
        <f t="shared" si="1"/>
        <v>0</v>
      </c>
      <c r="Q26" s="12">
        <f t="shared" si="2"/>
        <v>0</v>
      </c>
      <c r="R26" s="12">
        <f t="shared" si="3"/>
        <v>0</v>
      </c>
    </row>
    <row r="27" spans="3:18" ht="15.95" customHeight="1" x14ac:dyDescent="0.2">
      <c r="C27" s="261"/>
      <c r="D27" s="265"/>
      <c r="E27" s="220" t="s">
        <v>28</v>
      </c>
      <c r="F27" s="130"/>
      <c r="G27" s="129">
        <v>0</v>
      </c>
      <c r="H27" s="75">
        <f>IF(H13+H14+H15+H16+H18+H23+F70&gt;0,G27*I27,0)</f>
        <v>0</v>
      </c>
      <c r="I27" s="121">
        <v>0.5</v>
      </c>
      <c r="J27" s="101" t="s">
        <v>120</v>
      </c>
      <c r="K27" s="105"/>
      <c r="L27" s="103" t="s">
        <v>120</v>
      </c>
      <c r="M27" s="31"/>
      <c r="P27" s="12">
        <f t="shared" si="1"/>
        <v>0</v>
      </c>
      <c r="Q27" s="12">
        <f t="shared" si="2"/>
        <v>0</v>
      </c>
      <c r="R27" s="12">
        <f t="shared" si="3"/>
        <v>0</v>
      </c>
    </row>
    <row r="28" spans="3:18" ht="15.95" customHeight="1" x14ac:dyDescent="0.2">
      <c r="C28" s="261"/>
      <c r="D28" s="265"/>
      <c r="E28" s="219" t="s">
        <v>128</v>
      </c>
      <c r="F28" s="130"/>
      <c r="G28" s="113">
        <v>0</v>
      </c>
      <c r="H28" s="156">
        <f>IF(H13+H14+H15+H16+H18+H23+F70&gt;0,G28*I28,0)</f>
        <v>0</v>
      </c>
      <c r="I28" s="165">
        <v>1</v>
      </c>
      <c r="J28" s="101" t="s">
        <v>120</v>
      </c>
      <c r="K28" s="80" t="s">
        <v>120</v>
      </c>
      <c r="L28" s="103" t="s">
        <v>120</v>
      </c>
      <c r="M28" s="31"/>
      <c r="P28" s="12">
        <f t="shared" si="1"/>
        <v>0</v>
      </c>
      <c r="Q28" s="12">
        <f t="shared" si="2"/>
        <v>0</v>
      </c>
      <c r="R28" s="12">
        <f t="shared" si="3"/>
        <v>0</v>
      </c>
    </row>
    <row r="29" spans="3:18" ht="15.95" customHeight="1" x14ac:dyDescent="0.2">
      <c r="C29" s="261"/>
      <c r="D29" s="265"/>
      <c r="E29" s="226" t="s">
        <v>31</v>
      </c>
      <c r="F29" s="144"/>
      <c r="G29" s="130"/>
      <c r="H29" s="157"/>
      <c r="I29" s="166"/>
      <c r="J29" s="106"/>
      <c r="K29" s="95"/>
      <c r="L29" s="107"/>
      <c r="M29" s="31"/>
      <c r="P29" s="12">
        <f t="shared" si="1"/>
        <v>0</v>
      </c>
      <c r="Q29" s="12">
        <f t="shared" si="2"/>
        <v>0</v>
      </c>
      <c r="R29" s="12">
        <f t="shared" si="3"/>
        <v>0</v>
      </c>
    </row>
    <row r="30" spans="3:18" ht="15.95" customHeight="1" x14ac:dyDescent="0.2">
      <c r="C30" s="261"/>
      <c r="D30" s="265"/>
      <c r="E30" s="227" t="s">
        <v>32</v>
      </c>
      <c r="F30" s="145">
        <v>0</v>
      </c>
      <c r="G30" s="131"/>
      <c r="H30" s="73">
        <f>IF(H13+H14+H15+H16+H18+H23+F70&gt;0,F30*I30,0)</f>
        <v>0</v>
      </c>
      <c r="I30" s="123">
        <v>0.4</v>
      </c>
      <c r="J30" s="101" t="s">
        <v>120</v>
      </c>
      <c r="K30" s="80" t="s">
        <v>120</v>
      </c>
      <c r="L30" s="103" t="s">
        <v>120</v>
      </c>
      <c r="M30" s="31"/>
      <c r="P30" s="12">
        <f t="shared" si="1"/>
        <v>0</v>
      </c>
      <c r="Q30" s="12">
        <f t="shared" si="2"/>
        <v>0</v>
      </c>
      <c r="R30" s="12">
        <f t="shared" si="3"/>
        <v>0</v>
      </c>
    </row>
    <row r="31" spans="3:18" ht="15.95" customHeight="1" x14ac:dyDescent="0.2">
      <c r="C31" s="261"/>
      <c r="D31" s="265"/>
      <c r="E31" s="228" t="s">
        <v>34</v>
      </c>
      <c r="F31" s="136"/>
      <c r="G31" s="132">
        <v>0</v>
      </c>
      <c r="H31" s="74">
        <f>IF(H13+H14+H15+H16+H18+H23+F70&gt;0,G31*I31,0)</f>
        <v>0</v>
      </c>
      <c r="I31" s="122">
        <v>0.5</v>
      </c>
      <c r="J31" s="101" t="s">
        <v>120</v>
      </c>
      <c r="K31" s="80" t="s">
        <v>120</v>
      </c>
      <c r="L31" s="103" t="s">
        <v>120</v>
      </c>
      <c r="M31" s="31"/>
      <c r="P31" s="12">
        <f t="shared" si="1"/>
        <v>0</v>
      </c>
      <c r="Q31" s="12">
        <f t="shared" si="2"/>
        <v>0</v>
      </c>
      <c r="R31" s="12">
        <f t="shared" si="3"/>
        <v>0</v>
      </c>
    </row>
    <row r="32" spans="3:18" ht="15.95" customHeight="1" x14ac:dyDescent="0.2">
      <c r="C32" s="261"/>
      <c r="D32" s="265"/>
      <c r="E32" s="216" t="s">
        <v>36</v>
      </c>
      <c r="F32" s="146">
        <v>0</v>
      </c>
      <c r="G32" s="131"/>
      <c r="H32" s="75">
        <f>IF(H13+H14+H15+H16+H18+H23+F70&gt;0,F32*I32,0)</f>
        <v>0</v>
      </c>
      <c r="I32" s="121">
        <v>0.6</v>
      </c>
      <c r="J32" s="101" t="s">
        <v>120</v>
      </c>
      <c r="K32" s="80" t="s">
        <v>120</v>
      </c>
      <c r="L32" s="103" t="s">
        <v>120</v>
      </c>
      <c r="M32" s="31"/>
      <c r="P32" s="12">
        <f t="shared" si="1"/>
        <v>0</v>
      </c>
      <c r="Q32" s="12">
        <f t="shared" si="2"/>
        <v>0</v>
      </c>
      <c r="R32" s="12">
        <f t="shared" si="3"/>
        <v>0</v>
      </c>
    </row>
    <row r="33" spans="3:18" ht="15.95" customHeight="1" x14ac:dyDescent="0.2">
      <c r="C33" s="261"/>
      <c r="D33" s="265"/>
      <c r="E33" s="229" t="s">
        <v>38</v>
      </c>
      <c r="F33" s="147">
        <v>0</v>
      </c>
      <c r="G33" s="131"/>
      <c r="H33" s="76">
        <f>IF(H13+H14+H15+H16+H18+H23+F70&gt;0,F33*I33,0)</f>
        <v>0</v>
      </c>
      <c r="I33" s="165">
        <v>0.6</v>
      </c>
      <c r="J33" s="101" t="s">
        <v>120</v>
      </c>
      <c r="K33" s="80" t="s">
        <v>120</v>
      </c>
      <c r="L33" s="103" t="s">
        <v>120</v>
      </c>
      <c r="M33" s="31"/>
      <c r="P33" s="12">
        <f t="shared" si="1"/>
        <v>0</v>
      </c>
      <c r="Q33" s="12">
        <f t="shared" si="2"/>
        <v>0</v>
      </c>
      <c r="R33" s="12">
        <f t="shared" si="3"/>
        <v>0</v>
      </c>
    </row>
    <row r="34" spans="3:18" ht="15.95" customHeight="1" x14ac:dyDescent="0.2">
      <c r="C34" s="261"/>
      <c r="D34" s="265"/>
      <c r="E34" s="226" t="s">
        <v>40</v>
      </c>
      <c r="F34" s="144"/>
      <c r="G34" s="130"/>
      <c r="H34" s="157"/>
      <c r="I34" s="166"/>
      <c r="J34" s="106"/>
      <c r="K34" s="95"/>
      <c r="L34" s="107"/>
      <c r="M34" s="31"/>
      <c r="P34" s="12">
        <f t="shared" si="1"/>
        <v>0</v>
      </c>
      <c r="Q34" s="12">
        <f t="shared" si="2"/>
        <v>0</v>
      </c>
      <c r="R34" s="12">
        <f t="shared" si="3"/>
        <v>0</v>
      </c>
    </row>
    <row r="35" spans="3:18" ht="15.95" customHeight="1" x14ac:dyDescent="0.2">
      <c r="C35" s="261"/>
      <c r="D35" s="265"/>
      <c r="E35" s="227" t="s">
        <v>41</v>
      </c>
      <c r="F35" s="145">
        <v>0</v>
      </c>
      <c r="G35" s="133">
        <v>50</v>
      </c>
      <c r="H35" s="73">
        <f>IF(H13+H14+H15+H16+H18+H23&gt;0,G35*I35,0)</f>
        <v>0</v>
      </c>
      <c r="I35" s="123">
        <v>3.2</v>
      </c>
      <c r="J35" s="101" t="s">
        <v>120</v>
      </c>
      <c r="K35" s="80" t="s">
        <v>120</v>
      </c>
      <c r="L35" s="103" t="s">
        <v>120</v>
      </c>
      <c r="M35" s="31"/>
      <c r="P35" s="12">
        <f t="shared" si="1"/>
        <v>0</v>
      </c>
      <c r="Q35" s="12">
        <f t="shared" si="2"/>
        <v>0</v>
      </c>
      <c r="R35" s="12">
        <f t="shared" si="3"/>
        <v>0</v>
      </c>
    </row>
    <row r="36" spans="3:18" ht="15.95" customHeight="1" x14ac:dyDescent="0.2">
      <c r="C36" s="261"/>
      <c r="D36" s="265"/>
      <c r="E36" s="228" t="s">
        <v>43</v>
      </c>
      <c r="F36" s="147">
        <v>0</v>
      </c>
      <c r="G36" s="133">
        <v>50</v>
      </c>
      <c r="H36" s="74">
        <f>IF(H13+H14+H15+H16+H18+H23&gt;0,G36*I36,0)</f>
        <v>0</v>
      </c>
      <c r="I36" s="122">
        <v>3.8</v>
      </c>
      <c r="J36" s="101" t="s">
        <v>120</v>
      </c>
      <c r="K36" s="80" t="s">
        <v>120</v>
      </c>
      <c r="L36" s="103" t="s">
        <v>120</v>
      </c>
      <c r="M36" s="31"/>
      <c r="P36" s="12">
        <f t="shared" si="1"/>
        <v>0</v>
      </c>
      <c r="Q36" s="12">
        <f t="shared" si="2"/>
        <v>0</v>
      </c>
      <c r="R36" s="12">
        <f t="shared" si="3"/>
        <v>0</v>
      </c>
    </row>
    <row r="37" spans="3:18" ht="15.95" customHeight="1" x14ac:dyDescent="0.2">
      <c r="C37" s="261"/>
      <c r="D37" s="265"/>
      <c r="E37" s="220" t="s">
        <v>129</v>
      </c>
      <c r="F37" s="148">
        <v>0</v>
      </c>
      <c r="G37" s="133">
        <v>25</v>
      </c>
      <c r="H37" s="75">
        <f>IF(H13+H14+H15+H16+H18+H23+F70&gt;0,G37*I37,0)</f>
        <v>0</v>
      </c>
      <c r="I37" s="121">
        <v>1.4</v>
      </c>
      <c r="J37" s="101" t="s">
        <v>120</v>
      </c>
      <c r="K37" s="80" t="s">
        <v>120</v>
      </c>
      <c r="L37" s="103" t="s">
        <v>120</v>
      </c>
      <c r="M37" s="31"/>
      <c r="P37" s="12">
        <f t="shared" si="1"/>
        <v>0</v>
      </c>
      <c r="Q37" s="12">
        <f t="shared" si="2"/>
        <v>0</v>
      </c>
      <c r="R37" s="12">
        <f t="shared" si="3"/>
        <v>0</v>
      </c>
    </row>
    <row r="38" spans="3:18" ht="15.95" customHeight="1" x14ac:dyDescent="0.2">
      <c r="C38" s="261"/>
      <c r="D38" s="265"/>
      <c r="E38" s="221" t="s">
        <v>130</v>
      </c>
      <c r="F38" s="149">
        <v>0</v>
      </c>
      <c r="G38" s="133">
        <v>25</v>
      </c>
      <c r="H38" s="74">
        <f>IF(H13+H14+H15+H16+H18+H23+F70&gt;0,G38*I38,0)</f>
        <v>0</v>
      </c>
      <c r="I38" s="122">
        <v>1.9</v>
      </c>
      <c r="J38" s="101" t="s">
        <v>120</v>
      </c>
      <c r="K38" s="80" t="s">
        <v>120</v>
      </c>
      <c r="L38" s="103" t="s">
        <v>120</v>
      </c>
      <c r="M38" s="31"/>
      <c r="P38" s="12">
        <f t="shared" si="1"/>
        <v>0</v>
      </c>
      <c r="Q38" s="12">
        <f t="shared" si="2"/>
        <v>0</v>
      </c>
      <c r="R38" s="12">
        <f t="shared" si="3"/>
        <v>0</v>
      </c>
    </row>
    <row r="39" spans="3:18" ht="15.95" customHeight="1" x14ac:dyDescent="0.2">
      <c r="C39" s="261"/>
      <c r="D39" s="265"/>
      <c r="E39" s="220" t="s">
        <v>131</v>
      </c>
      <c r="F39" s="146">
        <v>0</v>
      </c>
      <c r="G39" s="133">
        <v>25</v>
      </c>
      <c r="H39" s="75">
        <f>IF(H13+H14+H15+H16+H18+H23+F70&gt;0,G39*I39,0)</f>
        <v>0</v>
      </c>
      <c r="I39" s="121">
        <v>2.8</v>
      </c>
      <c r="J39" s="101" t="s">
        <v>120</v>
      </c>
      <c r="K39" s="80" t="s">
        <v>120</v>
      </c>
      <c r="L39" s="103" t="s">
        <v>120</v>
      </c>
      <c r="M39" s="31"/>
      <c r="P39" s="12">
        <f t="shared" si="1"/>
        <v>0</v>
      </c>
      <c r="Q39" s="12">
        <f t="shared" si="2"/>
        <v>0</v>
      </c>
      <c r="R39" s="12">
        <f t="shared" si="3"/>
        <v>0</v>
      </c>
    </row>
    <row r="40" spans="3:18" ht="15.95" customHeight="1" x14ac:dyDescent="0.2">
      <c r="C40" s="261"/>
      <c r="D40" s="265"/>
      <c r="E40" s="228" t="s">
        <v>47</v>
      </c>
      <c r="F40" s="149">
        <v>0</v>
      </c>
      <c r="G40" s="133">
        <v>25</v>
      </c>
      <c r="H40" s="74">
        <f>IF(H13+H14+H15+H16+H18+H23+F35+F70&gt;0,G40*I40,0)</f>
        <v>0</v>
      </c>
      <c r="I40" s="122">
        <v>3</v>
      </c>
      <c r="J40" s="101" t="s">
        <v>120</v>
      </c>
      <c r="K40" s="105"/>
      <c r="L40" s="103" t="s">
        <v>120</v>
      </c>
      <c r="M40" s="31"/>
      <c r="P40" s="12">
        <f t="shared" si="1"/>
        <v>0</v>
      </c>
      <c r="Q40" s="12">
        <f t="shared" si="2"/>
        <v>0</v>
      </c>
      <c r="R40" s="12">
        <f t="shared" si="3"/>
        <v>0</v>
      </c>
    </row>
    <row r="41" spans="3:18" ht="15.95" customHeight="1" x14ac:dyDescent="0.2">
      <c r="C41" s="261"/>
      <c r="D41" s="265"/>
      <c r="E41" s="216" t="s">
        <v>49</v>
      </c>
      <c r="F41" s="146">
        <v>0</v>
      </c>
      <c r="G41" s="133">
        <v>25</v>
      </c>
      <c r="H41" s="75">
        <f>IF(H13+H14+H15+H16+H18+H23+F70&gt;0,G41*I41,0)</f>
        <v>0</v>
      </c>
      <c r="I41" s="121">
        <v>0.6</v>
      </c>
      <c r="J41" s="101" t="s">
        <v>120</v>
      </c>
      <c r="K41" s="80" t="s">
        <v>120</v>
      </c>
      <c r="L41" s="103" t="s">
        <v>120</v>
      </c>
      <c r="M41" s="31"/>
      <c r="P41" s="12">
        <f t="shared" si="1"/>
        <v>0</v>
      </c>
      <c r="Q41" s="12">
        <f t="shared" si="2"/>
        <v>0</v>
      </c>
      <c r="R41" s="12">
        <f t="shared" si="3"/>
        <v>0</v>
      </c>
    </row>
    <row r="42" spans="3:18" ht="15.95" customHeight="1" x14ac:dyDescent="0.2">
      <c r="C42" s="261"/>
      <c r="D42" s="265"/>
      <c r="E42" s="229" t="s">
        <v>156</v>
      </c>
      <c r="F42" s="147">
        <v>0</v>
      </c>
      <c r="G42" s="133">
        <v>25</v>
      </c>
      <c r="H42" s="76">
        <f>IF(H13+H14+H15+H16+H18+H23+F70&gt;0,G42*I42,0)</f>
        <v>0</v>
      </c>
      <c r="I42" s="167">
        <v>0.6</v>
      </c>
      <c r="J42" s="101" t="s">
        <v>120</v>
      </c>
      <c r="K42" s="80" t="s">
        <v>120</v>
      </c>
      <c r="L42" s="103" t="s">
        <v>120</v>
      </c>
      <c r="M42" s="31"/>
      <c r="P42" s="12">
        <f t="shared" si="1"/>
        <v>0</v>
      </c>
      <c r="Q42" s="12">
        <f t="shared" si="2"/>
        <v>0</v>
      </c>
      <c r="R42" s="12">
        <f t="shared" si="3"/>
        <v>0</v>
      </c>
    </row>
    <row r="43" spans="3:18" ht="15.95" customHeight="1" x14ac:dyDescent="0.2">
      <c r="C43" s="261"/>
      <c r="D43" s="265"/>
      <c r="E43" s="226" t="s">
        <v>157</v>
      </c>
      <c r="F43" s="150"/>
      <c r="G43" s="134"/>
      <c r="H43" s="158"/>
      <c r="I43" s="168"/>
      <c r="J43" s="106"/>
      <c r="K43" s="95"/>
      <c r="L43" s="107"/>
      <c r="M43" s="31"/>
      <c r="P43" s="12">
        <f t="shared" si="1"/>
        <v>0</v>
      </c>
      <c r="Q43" s="12">
        <f t="shared" si="2"/>
        <v>0</v>
      </c>
      <c r="R43" s="12">
        <f t="shared" si="3"/>
        <v>0</v>
      </c>
    </row>
    <row r="44" spans="3:18" ht="15.95" customHeight="1" x14ac:dyDescent="0.2">
      <c r="C44" s="261"/>
      <c r="D44" s="265"/>
      <c r="E44" s="222" t="s">
        <v>132</v>
      </c>
      <c r="F44" s="130"/>
      <c r="G44" s="129">
        <v>0</v>
      </c>
      <c r="H44" s="75">
        <f>G44*I44</f>
        <v>0</v>
      </c>
      <c r="I44" s="121">
        <v>0.5</v>
      </c>
      <c r="J44" s="101" t="s">
        <v>120</v>
      </c>
      <c r="K44" s="80" t="s">
        <v>120</v>
      </c>
      <c r="L44" s="103" t="s">
        <v>120</v>
      </c>
      <c r="M44" s="31"/>
      <c r="P44" s="12">
        <f t="shared" si="1"/>
        <v>0</v>
      </c>
      <c r="Q44" s="12">
        <f t="shared" si="2"/>
        <v>0</v>
      </c>
      <c r="R44" s="12">
        <f t="shared" si="3"/>
        <v>0</v>
      </c>
    </row>
    <row r="45" spans="3:18" ht="15.95" customHeight="1" x14ac:dyDescent="0.2">
      <c r="C45" s="261"/>
      <c r="D45" s="265"/>
      <c r="E45" s="226" t="s">
        <v>56</v>
      </c>
      <c r="F45" s="144"/>
      <c r="G45" s="130"/>
      <c r="H45" s="157"/>
      <c r="I45" s="169"/>
      <c r="J45" s="106"/>
      <c r="K45" s="95"/>
      <c r="L45" s="107"/>
      <c r="M45" s="31"/>
      <c r="P45" s="12">
        <f t="shared" si="1"/>
        <v>0</v>
      </c>
      <c r="Q45" s="12">
        <f t="shared" si="2"/>
        <v>0</v>
      </c>
      <c r="R45" s="12">
        <f t="shared" si="3"/>
        <v>0</v>
      </c>
    </row>
    <row r="46" spans="3:18" ht="15.95" customHeight="1" x14ac:dyDescent="0.2">
      <c r="C46" s="261"/>
      <c r="D46" s="265"/>
      <c r="E46" s="230" t="s">
        <v>57</v>
      </c>
      <c r="F46" s="149">
        <v>0</v>
      </c>
      <c r="G46" s="133">
        <f>5*F46</f>
        <v>0</v>
      </c>
      <c r="H46" s="159">
        <f t="shared" ref="H46:H51" si="4">G46*I46</f>
        <v>0</v>
      </c>
      <c r="I46" s="164">
        <v>0.8</v>
      </c>
      <c r="J46" s="101" t="s">
        <v>120</v>
      </c>
      <c r="K46" s="105"/>
      <c r="L46" s="103" t="s">
        <v>120</v>
      </c>
      <c r="M46" s="31"/>
      <c r="P46" s="12">
        <f t="shared" si="1"/>
        <v>0</v>
      </c>
      <c r="Q46" s="12">
        <f t="shared" si="2"/>
        <v>0</v>
      </c>
      <c r="R46" s="12">
        <f t="shared" si="3"/>
        <v>0</v>
      </c>
    </row>
    <row r="47" spans="3:18" ht="15.95" customHeight="1" x14ac:dyDescent="0.2">
      <c r="C47" s="261"/>
      <c r="D47" s="265"/>
      <c r="E47" s="216" t="s">
        <v>59</v>
      </c>
      <c r="F47" s="146">
        <v>0</v>
      </c>
      <c r="G47" s="133">
        <f>5*F47</f>
        <v>0</v>
      </c>
      <c r="H47" s="75">
        <f t="shared" si="4"/>
        <v>0</v>
      </c>
      <c r="I47" s="121">
        <v>0.8</v>
      </c>
      <c r="J47" s="101" t="s">
        <v>120</v>
      </c>
      <c r="K47" s="105"/>
      <c r="L47" s="103" t="s">
        <v>120</v>
      </c>
      <c r="M47" s="31"/>
      <c r="P47" s="12">
        <f t="shared" si="1"/>
        <v>0</v>
      </c>
      <c r="Q47" s="12">
        <f t="shared" si="2"/>
        <v>0</v>
      </c>
      <c r="R47" s="12">
        <f t="shared" si="3"/>
        <v>0</v>
      </c>
    </row>
    <row r="48" spans="3:18" ht="15.95" customHeight="1" x14ac:dyDescent="0.2">
      <c r="C48" s="261"/>
      <c r="D48" s="265"/>
      <c r="E48" s="228" t="s">
        <v>61</v>
      </c>
      <c r="F48" s="130"/>
      <c r="G48" s="135">
        <v>0</v>
      </c>
      <c r="H48" s="74">
        <f t="shared" si="4"/>
        <v>0</v>
      </c>
      <c r="I48" s="122">
        <v>0.8</v>
      </c>
      <c r="J48" s="101" t="s">
        <v>120</v>
      </c>
      <c r="K48" s="105"/>
      <c r="L48" s="103" t="s">
        <v>120</v>
      </c>
      <c r="M48" s="31"/>
      <c r="P48" s="12">
        <f t="shared" si="1"/>
        <v>0</v>
      </c>
      <c r="Q48" s="12">
        <f t="shared" si="2"/>
        <v>0</v>
      </c>
      <c r="R48" s="12">
        <f t="shared" si="3"/>
        <v>0</v>
      </c>
    </row>
    <row r="49" spans="3:18" ht="15.95" customHeight="1" x14ac:dyDescent="0.2">
      <c r="C49" s="261"/>
      <c r="D49" s="265"/>
      <c r="E49" s="216" t="s">
        <v>63</v>
      </c>
      <c r="F49" s="130"/>
      <c r="G49" s="129">
        <v>0</v>
      </c>
      <c r="H49" s="75">
        <f t="shared" si="4"/>
        <v>0</v>
      </c>
      <c r="I49" s="121">
        <v>0.8</v>
      </c>
      <c r="J49" s="101" t="s">
        <v>120</v>
      </c>
      <c r="K49" s="105"/>
      <c r="L49" s="103" t="s">
        <v>120</v>
      </c>
      <c r="M49" s="31"/>
      <c r="P49" s="12">
        <f t="shared" si="1"/>
        <v>0</v>
      </c>
      <c r="Q49" s="12">
        <f t="shared" si="2"/>
        <v>0</v>
      </c>
      <c r="R49" s="12">
        <f t="shared" si="3"/>
        <v>0</v>
      </c>
    </row>
    <row r="50" spans="3:18" ht="15.95" customHeight="1" x14ac:dyDescent="0.2">
      <c r="C50" s="261"/>
      <c r="D50" s="265"/>
      <c r="E50" s="228" t="s">
        <v>65</v>
      </c>
      <c r="F50" s="130"/>
      <c r="G50" s="135">
        <v>0</v>
      </c>
      <c r="H50" s="74">
        <f t="shared" si="4"/>
        <v>0</v>
      </c>
      <c r="I50" s="122">
        <v>0.7</v>
      </c>
      <c r="J50" s="101" t="s">
        <v>120</v>
      </c>
      <c r="K50" s="80" t="s">
        <v>120</v>
      </c>
      <c r="L50" s="103" t="s">
        <v>120</v>
      </c>
      <c r="M50" s="31"/>
      <c r="P50" s="12">
        <f t="shared" si="1"/>
        <v>0</v>
      </c>
      <c r="Q50" s="12">
        <f t="shared" si="2"/>
        <v>0</v>
      </c>
      <c r="R50" s="12">
        <f t="shared" si="3"/>
        <v>0</v>
      </c>
    </row>
    <row r="51" spans="3:18" ht="15.95" customHeight="1" x14ac:dyDescent="0.2">
      <c r="C51" s="261"/>
      <c r="D51" s="265"/>
      <c r="E51" s="231" t="s">
        <v>67</v>
      </c>
      <c r="F51" s="130"/>
      <c r="G51" s="114">
        <v>0</v>
      </c>
      <c r="H51" s="118">
        <f t="shared" si="4"/>
        <v>0</v>
      </c>
      <c r="I51" s="170">
        <v>0.3</v>
      </c>
      <c r="J51" s="101" t="s">
        <v>120</v>
      </c>
      <c r="K51" s="80" t="s">
        <v>120</v>
      </c>
      <c r="L51" s="103" t="s">
        <v>120</v>
      </c>
      <c r="M51" s="31"/>
      <c r="P51" s="12">
        <f t="shared" si="1"/>
        <v>0</v>
      </c>
      <c r="Q51" s="12">
        <f t="shared" si="2"/>
        <v>0</v>
      </c>
      <c r="R51" s="12">
        <f t="shared" si="3"/>
        <v>0</v>
      </c>
    </row>
    <row r="52" spans="3:18" ht="15.95" customHeight="1" x14ac:dyDescent="0.2">
      <c r="C52" s="261"/>
      <c r="D52" s="265"/>
      <c r="E52" s="226" t="s">
        <v>69</v>
      </c>
      <c r="F52" s="144"/>
      <c r="G52" s="136"/>
      <c r="H52" s="160"/>
      <c r="I52" s="171"/>
      <c r="J52" s="106"/>
      <c r="K52" s="95"/>
      <c r="L52" s="107"/>
      <c r="M52" s="31"/>
      <c r="P52" s="12">
        <f t="shared" si="1"/>
        <v>0</v>
      </c>
      <c r="Q52" s="12">
        <f t="shared" si="2"/>
        <v>0</v>
      </c>
      <c r="R52" s="12">
        <f t="shared" si="3"/>
        <v>0</v>
      </c>
    </row>
    <row r="53" spans="3:18" ht="15.95" customHeight="1" x14ac:dyDescent="0.2">
      <c r="C53" s="261"/>
      <c r="D53" s="265"/>
      <c r="E53" s="230" t="s">
        <v>70</v>
      </c>
      <c r="F53" s="151">
        <v>0</v>
      </c>
      <c r="G53" s="133">
        <v>25</v>
      </c>
      <c r="H53" s="159">
        <f>IF(H13+H14+H15+H18+H23+F70&gt;0,G53*I53,0)</f>
        <v>0</v>
      </c>
      <c r="I53" s="172">
        <v>0.4</v>
      </c>
      <c r="J53" s="104"/>
      <c r="K53" s="80" t="s">
        <v>120</v>
      </c>
      <c r="L53" s="103" t="s">
        <v>120</v>
      </c>
      <c r="M53" s="31"/>
      <c r="P53" s="12">
        <f t="shared" si="1"/>
        <v>0</v>
      </c>
      <c r="Q53" s="12">
        <f t="shared" si="2"/>
        <v>0</v>
      </c>
      <c r="R53" s="12">
        <f t="shared" si="3"/>
        <v>0</v>
      </c>
    </row>
    <row r="54" spans="3:18" ht="15.95" customHeight="1" x14ac:dyDescent="0.2">
      <c r="C54" s="261"/>
      <c r="D54" s="265"/>
      <c r="E54" s="216" t="s">
        <v>72</v>
      </c>
      <c r="F54" s="136"/>
      <c r="G54" s="137">
        <v>0</v>
      </c>
      <c r="H54" s="75">
        <f t="shared" ref="H54:H65" si="5">G54*I54</f>
        <v>0</v>
      </c>
      <c r="I54" s="121">
        <v>0.5</v>
      </c>
      <c r="J54" s="104"/>
      <c r="K54" s="80" t="s">
        <v>120</v>
      </c>
      <c r="L54" s="103" t="s">
        <v>120</v>
      </c>
      <c r="M54" s="31"/>
      <c r="P54" s="12">
        <f t="shared" si="1"/>
        <v>0</v>
      </c>
      <c r="Q54" s="12">
        <f t="shared" si="2"/>
        <v>0</v>
      </c>
      <c r="R54" s="12">
        <f t="shared" si="3"/>
        <v>0</v>
      </c>
    </row>
    <row r="55" spans="3:18" ht="15.95" customHeight="1" x14ac:dyDescent="0.2">
      <c r="C55" s="261"/>
      <c r="D55" s="265"/>
      <c r="E55" s="232" t="s">
        <v>74</v>
      </c>
      <c r="F55" s="152"/>
      <c r="G55" s="138">
        <v>0</v>
      </c>
      <c r="H55" s="161">
        <f t="shared" si="5"/>
        <v>0</v>
      </c>
      <c r="I55" s="173">
        <v>0.1</v>
      </c>
      <c r="J55" s="104"/>
      <c r="K55" s="80" t="s">
        <v>120</v>
      </c>
      <c r="L55" s="102"/>
      <c r="M55" s="31"/>
      <c r="P55" s="12">
        <f t="shared" si="1"/>
        <v>0</v>
      </c>
      <c r="Q55" s="12">
        <f t="shared" si="2"/>
        <v>0</v>
      </c>
      <c r="R55" s="12">
        <f t="shared" si="3"/>
        <v>0</v>
      </c>
    </row>
    <row r="56" spans="3:18" ht="15.95" customHeight="1" x14ac:dyDescent="0.2">
      <c r="C56" s="254" t="s">
        <v>176</v>
      </c>
      <c r="D56" s="256" t="s">
        <v>174</v>
      </c>
      <c r="E56" s="233" t="s">
        <v>78</v>
      </c>
      <c r="F56" s="126"/>
      <c r="G56" s="93">
        <v>0</v>
      </c>
      <c r="H56" s="174">
        <f t="shared" si="5"/>
        <v>0</v>
      </c>
      <c r="I56" s="94">
        <v>0</v>
      </c>
      <c r="J56" s="104"/>
      <c r="K56" s="105"/>
      <c r="L56" s="102"/>
      <c r="M56" s="31"/>
      <c r="P56" s="12">
        <f t="shared" si="1"/>
        <v>0</v>
      </c>
      <c r="Q56" s="12">
        <f t="shared" si="2"/>
        <v>0</v>
      </c>
      <c r="R56" s="12">
        <f t="shared" si="3"/>
        <v>0</v>
      </c>
    </row>
    <row r="57" spans="3:18" ht="15.95" customHeight="1" x14ac:dyDescent="0.2">
      <c r="C57" s="254"/>
      <c r="D57" s="256"/>
      <c r="E57" s="234" t="s">
        <v>82</v>
      </c>
      <c r="F57" s="130"/>
      <c r="G57" s="71">
        <v>0</v>
      </c>
      <c r="H57" s="122">
        <f t="shared" si="5"/>
        <v>0</v>
      </c>
      <c r="I57" s="87">
        <v>0.3</v>
      </c>
      <c r="J57" s="101" t="s">
        <v>120</v>
      </c>
      <c r="K57" s="80" t="s">
        <v>120</v>
      </c>
      <c r="L57" s="102"/>
      <c r="M57" s="31"/>
      <c r="P57" s="12">
        <f t="shared" si="1"/>
        <v>0</v>
      </c>
      <c r="Q57" s="12">
        <f t="shared" si="2"/>
        <v>0</v>
      </c>
      <c r="R57" s="12">
        <f t="shared" si="3"/>
        <v>0</v>
      </c>
    </row>
    <row r="58" spans="3:18" ht="15.95" customHeight="1" x14ac:dyDescent="0.2">
      <c r="C58" s="254"/>
      <c r="D58" s="256"/>
      <c r="E58" s="235" t="s">
        <v>133</v>
      </c>
      <c r="F58" s="130"/>
      <c r="G58" s="66">
        <v>0</v>
      </c>
      <c r="H58" s="121">
        <f t="shared" si="5"/>
        <v>0</v>
      </c>
      <c r="I58" s="86">
        <v>0.2</v>
      </c>
      <c r="J58" s="101" t="s">
        <v>120</v>
      </c>
      <c r="K58" s="80" t="s">
        <v>120</v>
      </c>
      <c r="L58" s="102"/>
      <c r="M58" s="31"/>
      <c r="P58" s="12">
        <f t="shared" si="1"/>
        <v>0</v>
      </c>
      <c r="Q58" s="12">
        <f t="shared" si="2"/>
        <v>0</v>
      </c>
      <c r="R58" s="12">
        <f t="shared" si="3"/>
        <v>0</v>
      </c>
    </row>
    <row r="59" spans="3:18" ht="15.95" customHeight="1" x14ac:dyDescent="0.2">
      <c r="C59" s="254"/>
      <c r="D59" s="256"/>
      <c r="E59" s="234" t="s">
        <v>134</v>
      </c>
      <c r="F59" s="130"/>
      <c r="G59" s="71">
        <v>0</v>
      </c>
      <c r="H59" s="122">
        <f t="shared" si="5"/>
        <v>0</v>
      </c>
      <c r="I59" s="87">
        <v>0.1</v>
      </c>
      <c r="J59" s="104"/>
      <c r="K59" s="80" t="s">
        <v>120</v>
      </c>
      <c r="L59" s="102"/>
      <c r="M59" s="31"/>
      <c r="P59" s="12">
        <v>0</v>
      </c>
      <c r="Q59" s="12">
        <f t="shared" si="2"/>
        <v>0</v>
      </c>
      <c r="R59" s="12">
        <f t="shared" si="3"/>
        <v>0</v>
      </c>
    </row>
    <row r="60" spans="3:18" ht="15.95" customHeight="1" x14ac:dyDescent="0.2">
      <c r="C60" s="254"/>
      <c r="D60" s="256"/>
      <c r="E60" s="235" t="s">
        <v>86</v>
      </c>
      <c r="F60" s="130"/>
      <c r="G60" s="66">
        <v>0</v>
      </c>
      <c r="H60" s="121">
        <f t="shared" si="5"/>
        <v>0</v>
      </c>
      <c r="I60" s="86">
        <v>0.5</v>
      </c>
      <c r="J60" s="101" t="s">
        <v>120</v>
      </c>
      <c r="K60" s="80" t="s">
        <v>120</v>
      </c>
      <c r="L60" s="102"/>
      <c r="M60" s="31"/>
      <c r="P60" s="12">
        <f t="shared" ref="P60:P76" si="6">IF(AND(H60&gt;0,J60="X"),1,0)</f>
        <v>0</v>
      </c>
      <c r="Q60" s="12">
        <f t="shared" si="2"/>
        <v>0</v>
      </c>
      <c r="R60" s="12">
        <f t="shared" si="3"/>
        <v>0</v>
      </c>
    </row>
    <row r="61" spans="3:18" ht="15.95" customHeight="1" x14ac:dyDescent="0.2">
      <c r="C61" s="254"/>
      <c r="D61" s="256"/>
      <c r="E61" s="234" t="s">
        <v>135</v>
      </c>
      <c r="F61" s="130"/>
      <c r="G61" s="71">
        <v>0</v>
      </c>
      <c r="H61" s="122">
        <f t="shared" si="5"/>
        <v>0</v>
      </c>
      <c r="I61" s="87">
        <v>0.8</v>
      </c>
      <c r="J61" s="101" t="s">
        <v>120</v>
      </c>
      <c r="K61" s="80" t="s">
        <v>120</v>
      </c>
      <c r="L61" s="102"/>
      <c r="M61" s="31"/>
      <c r="P61" s="12">
        <f t="shared" si="6"/>
        <v>0</v>
      </c>
      <c r="Q61" s="12">
        <f t="shared" si="2"/>
        <v>0</v>
      </c>
      <c r="R61" s="12">
        <f t="shared" si="3"/>
        <v>0</v>
      </c>
    </row>
    <row r="62" spans="3:18" ht="15.95" customHeight="1" x14ac:dyDescent="0.2">
      <c r="C62" s="254"/>
      <c r="D62" s="256"/>
      <c r="E62" s="235" t="s">
        <v>88</v>
      </c>
      <c r="F62" s="130"/>
      <c r="G62" s="66">
        <v>0</v>
      </c>
      <c r="H62" s="121">
        <f t="shared" si="5"/>
        <v>0</v>
      </c>
      <c r="I62" s="86">
        <v>0.7</v>
      </c>
      <c r="J62" s="101" t="s">
        <v>120</v>
      </c>
      <c r="K62" s="80" t="s">
        <v>120</v>
      </c>
      <c r="L62" s="103" t="s">
        <v>120</v>
      </c>
      <c r="M62" s="31"/>
      <c r="P62" s="12">
        <f t="shared" si="6"/>
        <v>0</v>
      </c>
      <c r="Q62" s="12">
        <f t="shared" si="2"/>
        <v>0</v>
      </c>
      <c r="R62" s="12">
        <f t="shared" si="3"/>
        <v>0</v>
      </c>
    </row>
    <row r="63" spans="3:18" ht="15.95" customHeight="1" x14ac:dyDescent="0.2">
      <c r="C63" s="254"/>
      <c r="D63" s="256"/>
      <c r="E63" s="234" t="s">
        <v>136</v>
      </c>
      <c r="F63" s="130"/>
      <c r="G63" s="71">
        <v>0</v>
      </c>
      <c r="H63" s="122">
        <f t="shared" si="5"/>
        <v>0</v>
      </c>
      <c r="I63" s="87">
        <v>0.8</v>
      </c>
      <c r="J63" s="101" t="s">
        <v>120</v>
      </c>
      <c r="K63" s="80" t="s">
        <v>120</v>
      </c>
      <c r="L63" s="102"/>
      <c r="M63" s="31"/>
      <c r="P63" s="12">
        <f t="shared" si="6"/>
        <v>0</v>
      </c>
      <c r="Q63" s="12">
        <f t="shared" si="2"/>
        <v>0</v>
      </c>
      <c r="R63" s="12">
        <f t="shared" si="3"/>
        <v>0</v>
      </c>
    </row>
    <row r="64" spans="3:18" ht="35.25" customHeight="1" x14ac:dyDescent="0.2">
      <c r="C64" s="254"/>
      <c r="D64" s="256"/>
      <c r="E64" s="236" t="s">
        <v>137</v>
      </c>
      <c r="F64" s="130"/>
      <c r="G64" s="66">
        <v>0</v>
      </c>
      <c r="H64" s="121">
        <f t="shared" si="5"/>
        <v>0</v>
      </c>
      <c r="I64" s="86">
        <v>0.1</v>
      </c>
      <c r="J64" s="104"/>
      <c r="K64" s="105"/>
      <c r="L64" s="102"/>
      <c r="M64" s="31"/>
      <c r="P64" s="12">
        <f t="shared" si="6"/>
        <v>0</v>
      </c>
      <c r="Q64" s="12">
        <f t="shared" si="2"/>
        <v>0</v>
      </c>
      <c r="R64" s="12">
        <f t="shared" si="3"/>
        <v>0</v>
      </c>
    </row>
    <row r="65" spans="3:18" ht="15.95" customHeight="1" x14ac:dyDescent="0.2">
      <c r="C65" s="254"/>
      <c r="D65" s="257"/>
      <c r="E65" s="237" t="s">
        <v>138</v>
      </c>
      <c r="F65" s="152"/>
      <c r="G65" s="91">
        <v>0</v>
      </c>
      <c r="H65" s="173">
        <f t="shared" si="5"/>
        <v>0</v>
      </c>
      <c r="I65" s="92">
        <v>1</v>
      </c>
      <c r="J65" s="101" t="s">
        <v>120</v>
      </c>
      <c r="K65" s="80" t="s">
        <v>120</v>
      </c>
      <c r="L65" s="103" t="s">
        <v>120</v>
      </c>
      <c r="M65" s="31"/>
      <c r="P65" s="12">
        <f t="shared" si="6"/>
        <v>0</v>
      </c>
      <c r="Q65" s="12">
        <f t="shared" si="2"/>
        <v>0</v>
      </c>
      <c r="R65" s="12">
        <f t="shared" si="3"/>
        <v>0</v>
      </c>
    </row>
    <row r="66" spans="3:18" ht="15.95" customHeight="1" x14ac:dyDescent="0.2">
      <c r="C66" s="254"/>
      <c r="D66" s="258" t="s">
        <v>175</v>
      </c>
      <c r="E66" s="238" t="s">
        <v>94</v>
      </c>
      <c r="F66" s="143"/>
      <c r="G66" s="178"/>
      <c r="H66" s="162"/>
      <c r="I66" s="89"/>
      <c r="J66" s="106"/>
      <c r="K66" s="95"/>
      <c r="L66" s="107"/>
      <c r="M66" s="31"/>
      <c r="P66" s="12">
        <f t="shared" si="6"/>
        <v>0</v>
      </c>
      <c r="Q66" s="12">
        <f t="shared" si="2"/>
        <v>0</v>
      </c>
      <c r="R66" s="12">
        <f t="shared" si="3"/>
        <v>0</v>
      </c>
    </row>
    <row r="67" spans="3:18" ht="15.95" customHeight="1" x14ac:dyDescent="0.2">
      <c r="C67" s="254"/>
      <c r="D67" s="258"/>
      <c r="E67" s="235" t="s">
        <v>95</v>
      </c>
      <c r="F67" s="130"/>
      <c r="G67" s="67">
        <v>0</v>
      </c>
      <c r="H67" s="182">
        <f>G67*I67</f>
        <v>0</v>
      </c>
      <c r="I67" s="179">
        <v>4</v>
      </c>
      <c r="J67" s="101" t="s">
        <v>120</v>
      </c>
      <c r="K67" s="80" t="s">
        <v>120</v>
      </c>
      <c r="L67" s="103" t="s">
        <v>120</v>
      </c>
      <c r="M67" s="31"/>
      <c r="P67" s="12">
        <f t="shared" si="6"/>
        <v>0</v>
      </c>
      <c r="Q67" s="12">
        <f t="shared" si="2"/>
        <v>0</v>
      </c>
      <c r="R67" s="12">
        <f t="shared" si="3"/>
        <v>0</v>
      </c>
    </row>
    <row r="68" spans="3:18" ht="15.95" customHeight="1" x14ac:dyDescent="0.2">
      <c r="C68" s="254"/>
      <c r="D68" s="258"/>
      <c r="E68" s="234" t="s">
        <v>97</v>
      </c>
      <c r="F68" s="130"/>
      <c r="G68" s="71">
        <v>0</v>
      </c>
      <c r="H68" s="122">
        <f>G68*I68</f>
        <v>0</v>
      </c>
      <c r="I68" s="87">
        <v>2</v>
      </c>
      <c r="J68" s="101" t="s">
        <v>120</v>
      </c>
      <c r="K68" s="80" t="s">
        <v>120</v>
      </c>
      <c r="L68" s="103" t="s">
        <v>120</v>
      </c>
      <c r="M68" s="31"/>
      <c r="P68" s="12">
        <f t="shared" si="6"/>
        <v>0</v>
      </c>
      <c r="Q68" s="12">
        <f t="shared" si="2"/>
        <v>0</v>
      </c>
      <c r="R68" s="12">
        <f t="shared" si="3"/>
        <v>0</v>
      </c>
    </row>
    <row r="69" spans="3:18" ht="15.95" customHeight="1" x14ac:dyDescent="0.2">
      <c r="C69" s="254"/>
      <c r="D69" s="258"/>
      <c r="E69" s="235" t="s">
        <v>99</v>
      </c>
      <c r="F69" s="130"/>
      <c r="G69" s="68">
        <v>0</v>
      </c>
      <c r="H69" s="121">
        <f>G69*I69</f>
        <v>0</v>
      </c>
      <c r="I69" s="86">
        <v>0.2</v>
      </c>
      <c r="J69" s="101" t="s">
        <v>120</v>
      </c>
      <c r="K69" s="80" t="s">
        <v>120</v>
      </c>
      <c r="L69" s="102"/>
      <c r="M69" s="31"/>
      <c r="P69" s="12">
        <f t="shared" si="6"/>
        <v>0</v>
      </c>
      <c r="Q69" s="12">
        <f t="shared" si="2"/>
        <v>0</v>
      </c>
      <c r="R69" s="12">
        <f t="shared" si="3"/>
        <v>0</v>
      </c>
    </row>
    <row r="70" spans="3:18" ht="15.95" customHeight="1" x14ac:dyDescent="0.2">
      <c r="C70" s="254"/>
      <c r="D70" s="258"/>
      <c r="E70" s="234" t="s">
        <v>101</v>
      </c>
      <c r="F70" s="149">
        <v>0</v>
      </c>
      <c r="G70" s="72"/>
      <c r="H70" s="167">
        <f>F70*I70</f>
        <v>0</v>
      </c>
      <c r="I70" s="90">
        <v>0.8</v>
      </c>
      <c r="J70" s="101" t="s">
        <v>120</v>
      </c>
      <c r="K70" s="80" t="s">
        <v>120</v>
      </c>
      <c r="L70" s="103" t="s">
        <v>120</v>
      </c>
      <c r="M70" s="31"/>
      <c r="P70" s="12">
        <f t="shared" si="6"/>
        <v>0</v>
      </c>
      <c r="Q70" s="12">
        <f t="shared" si="2"/>
        <v>0</v>
      </c>
      <c r="R70" s="12">
        <f t="shared" si="3"/>
        <v>0</v>
      </c>
    </row>
    <row r="71" spans="3:18" ht="30.75" customHeight="1" x14ac:dyDescent="0.2">
      <c r="C71" s="254"/>
      <c r="D71" s="258"/>
      <c r="E71" s="239" t="s">
        <v>103</v>
      </c>
      <c r="F71" s="144"/>
      <c r="G71" s="85"/>
      <c r="H71" s="183"/>
      <c r="I71" s="180"/>
      <c r="J71" s="106"/>
      <c r="K71" s="95"/>
      <c r="L71" s="107"/>
      <c r="M71" s="31"/>
      <c r="P71" s="12">
        <f t="shared" si="6"/>
        <v>0</v>
      </c>
      <c r="Q71" s="12">
        <f t="shared" si="2"/>
        <v>0</v>
      </c>
      <c r="R71" s="12">
        <f t="shared" si="3"/>
        <v>0</v>
      </c>
    </row>
    <row r="72" spans="3:18" ht="15.95" customHeight="1" x14ac:dyDescent="0.2">
      <c r="C72" s="254"/>
      <c r="D72" s="258"/>
      <c r="E72" s="235" t="s">
        <v>104</v>
      </c>
      <c r="F72" s="130"/>
      <c r="G72" s="66">
        <v>0</v>
      </c>
      <c r="H72" s="182">
        <f>G72*I72</f>
        <v>0</v>
      </c>
      <c r="I72" s="88">
        <v>0.5</v>
      </c>
      <c r="J72" s="104"/>
      <c r="K72" s="105"/>
      <c r="L72" s="103" t="s">
        <v>120</v>
      </c>
      <c r="M72" s="31"/>
      <c r="P72" s="12">
        <f t="shared" si="6"/>
        <v>0</v>
      </c>
      <c r="Q72" s="12">
        <f t="shared" si="2"/>
        <v>0</v>
      </c>
      <c r="R72" s="12">
        <f t="shared" si="3"/>
        <v>0</v>
      </c>
    </row>
    <row r="73" spans="3:18" ht="15.95" customHeight="1" x14ac:dyDescent="0.2">
      <c r="C73" s="254"/>
      <c r="D73" s="258"/>
      <c r="E73" s="234" t="s">
        <v>106</v>
      </c>
      <c r="F73" s="149">
        <v>0</v>
      </c>
      <c r="G73" s="85"/>
      <c r="H73" s="167">
        <f>F73*I73</f>
        <v>0</v>
      </c>
      <c r="I73" s="87">
        <v>1</v>
      </c>
      <c r="J73" s="104"/>
      <c r="K73" s="80" t="s">
        <v>120</v>
      </c>
      <c r="L73" s="103" t="s">
        <v>120</v>
      </c>
      <c r="M73" s="31"/>
      <c r="P73" s="12">
        <f t="shared" si="6"/>
        <v>0</v>
      </c>
      <c r="Q73" s="12">
        <f t="shared" si="2"/>
        <v>0</v>
      </c>
      <c r="R73" s="12">
        <f t="shared" si="3"/>
        <v>0</v>
      </c>
    </row>
    <row r="74" spans="3:18" ht="15.95" customHeight="1" x14ac:dyDescent="0.2">
      <c r="C74" s="254"/>
      <c r="D74" s="258"/>
      <c r="E74" s="235" t="s">
        <v>108</v>
      </c>
      <c r="F74" s="130"/>
      <c r="G74" s="66">
        <v>0</v>
      </c>
      <c r="H74" s="121">
        <f>G74*I74</f>
        <v>0</v>
      </c>
      <c r="I74" s="86">
        <v>0.5</v>
      </c>
      <c r="J74" s="101" t="s">
        <v>120</v>
      </c>
      <c r="K74" s="80" t="s">
        <v>120</v>
      </c>
      <c r="L74" s="103" t="s">
        <v>120</v>
      </c>
      <c r="M74" s="31"/>
      <c r="P74" s="12">
        <f t="shared" si="6"/>
        <v>0</v>
      </c>
      <c r="Q74" s="12">
        <f t="shared" si="2"/>
        <v>0</v>
      </c>
      <c r="R74" s="12">
        <f t="shared" si="3"/>
        <v>0</v>
      </c>
    </row>
    <row r="75" spans="3:18" ht="15.95" customHeight="1" x14ac:dyDescent="0.2">
      <c r="C75" s="254"/>
      <c r="D75" s="258"/>
      <c r="E75" s="234" t="s">
        <v>110</v>
      </c>
      <c r="F75" s="176"/>
      <c r="G75" s="71">
        <v>0</v>
      </c>
      <c r="H75" s="165">
        <f>G75*I75</f>
        <v>0</v>
      </c>
      <c r="I75" s="87">
        <v>0.1</v>
      </c>
      <c r="J75" s="104"/>
      <c r="K75" s="80" t="s">
        <v>120</v>
      </c>
      <c r="L75" s="102"/>
      <c r="M75" s="31"/>
      <c r="P75" s="12">
        <f t="shared" si="6"/>
        <v>0</v>
      </c>
      <c r="Q75" s="12">
        <f t="shared" si="2"/>
        <v>0</v>
      </c>
      <c r="R75" s="12">
        <f t="shared" si="3"/>
        <v>0</v>
      </c>
    </row>
    <row r="76" spans="3:18" ht="15.95" customHeight="1" x14ac:dyDescent="0.2">
      <c r="C76" s="255"/>
      <c r="D76" s="259"/>
      <c r="E76" s="240" t="s">
        <v>112</v>
      </c>
      <c r="F76" s="177"/>
      <c r="G76" s="175">
        <v>0</v>
      </c>
      <c r="H76" s="184">
        <f>G76*I76</f>
        <v>0</v>
      </c>
      <c r="I76" s="181">
        <v>0.1</v>
      </c>
      <c r="J76" s="108"/>
      <c r="K76" s="109" t="s">
        <v>120</v>
      </c>
      <c r="L76" s="110"/>
      <c r="M76" s="31"/>
      <c r="P76" s="12">
        <f t="shared" si="6"/>
        <v>0</v>
      </c>
      <c r="Q76" s="12">
        <f t="shared" si="2"/>
        <v>0</v>
      </c>
      <c r="R76" s="12">
        <f t="shared" si="3"/>
        <v>0</v>
      </c>
    </row>
    <row r="77" spans="3:18" ht="20.100000000000001" customHeight="1" x14ac:dyDescent="0.2">
      <c r="C77" s="271" t="s">
        <v>178</v>
      </c>
      <c r="D77" s="272"/>
      <c r="E77" s="272"/>
      <c r="F77" s="272"/>
      <c r="G77" s="273"/>
      <c r="H77" s="97">
        <f>SUM(H13:H76)</f>
        <v>0</v>
      </c>
      <c r="J77" s="16"/>
      <c r="L77" s="17"/>
      <c r="M77" s="17"/>
    </row>
    <row r="78" spans="3:18" ht="15" x14ac:dyDescent="0.25">
      <c r="C78" s="28"/>
      <c r="D78" s="28"/>
      <c r="E78" s="28"/>
      <c r="F78" s="28"/>
      <c r="G78" s="29"/>
      <c r="H78" s="30"/>
      <c r="J78" s="16"/>
      <c r="L78" s="17"/>
      <c r="M78" s="17"/>
    </row>
    <row r="79" spans="3:18" ht="15" x14ac:dyDescent="0.25">
      <c r="C79" s="28"/>
      <c r="D79" s="28"/>
      <c r="E79" s="28"/>
      <c r="F79" s="28"/>
      <c r="G79" s="29"/>
      <c r="H79" s="30"/>
      <c r="J79" s="16"/>
      <c r="L79" s="17"/>
      <c r="M79" s="17"/>
    </row>
    <row r="80" spans="3:18" ht="15" x14ac:dyDescent="0.25">
      <c r="C80" s="28"/>
      <c r="D80" s="28"/>
      <c r="E80" s="28"/>
      <c r="F80" s="28"/>
      <c r="G80" s="29"/>
      <c r="H80" s="30"/>
      <c r="J80" s="16"/>
      <c r="L80" s="17"/>
      <c r="M80" s="17"/>
    </row>
    <row r="81" spans="3:13" ht="24.95" customHeight="1" x14ac:dyDescent="0.2">
      <c r="C81" s="277" t="s">
        <v>159</v>
      </c>
      <c r="D81" s="185"/>
      <c r="E81" s="18"/>
      <c r="H81" s="276" t="s">
        <v>139</v>
      </c>
      <c r="I81" s="11"/>
      <c r="J81" s="11"/>
    </row>
    <row r="82" spans="3:13" ht="18" x14ac:dyDescent="0.25">
      <c r="H82" s="20"/>
      <c r="I82" s="11"/>
      <c r="J82" s="11"/>
    </row>
    <row r="83" spans="3:13" ht="15" x14ac:dyDescent="0.25">
      <c r="C83" s="186" t="s">
        <v>140</v>
      </c>
      <c r="D83" s="187"/>
      <c r="E83" s="21"/>
      <c r="H83" s="186" t="s">
        <v>141</v>
      </c>
      <c r="I83" s="193"/>
      <c r="J83" s="192"/>
      <c r="K83" s="22"/>
      <c r="L83" s="23"/>
      <c r="M83" s="23"/>
    </row>
    <row r="84" spans="3:13" ht="15" x14ac:dyDescent="0.25">
      <c r="C84" s="188">
        <v>0</v>
      </c>
      <c r="D84" s="189"/>
      <c r="E84" s="24"/>
      <c r="H84" s="194">
        <f>IFERROR(C87/C84, 0)</f>
        <v>0</v>
      </c>
      <c r="I84" s="195"/>
      <c r="J84" s="191"/>
      <c r="K84" s="22"/>
      <c r="L84" s="23"/>
      <c r="M84" s="23"/>
    </row>
    <row r="85" spans="3:13" ht="15" x14ac:dyDescent="0.25">
      <c r="C85" s="25"/>
      <c r="D85" s="24"/>
      <c r="E85" s="24"/>
      <c r="H85" s="10"/>
      <c r="K85" s="22"/>
      <c r="L85" s="23"/>
      <c r="M85" s="23"/>
    </row>
    <row r="86" spans="3:13" ht="15" x14ac:dyDescent="0.25">
      <c r="C86" s="186" t="s">
        <v>142</v>
      </c>
      <c r="D86" s="187"/>
      <c r="E86" s="26"/>
      <c r="H86" s="196" t="s">
        <v>143</v>
      </c>
      <c r="I86" s="197"/>
      <c r="J86" s="198"/>
      <c r="K86" s="22"/>
      <c r="L86" s="23"/>
      <c r="M86" s="23"/>
    </row>
    <row r="87" spans="3:13" x14ac:dyDescent="0.2">
      <c r="C87" s="190">
        <v>0</v>
      </c>
      <c r="D87" s="191"/>
      <c r="H87" s="199">
        <f>IFERROR(SUM(G56:G64)/(C84-C87), 0)</f>
        <v>0</v>
      </c>
      <c r="I87" s="195"/>
      <c r="J87" s="191"/>
    </row>
    <row r="88" spans="3:13" x14ac:dyDescent="0.2">
      <c r="C88" s="25"/>
      <c r="H88" s="10"/>
    </row>
    <row r="89" spans="3:13" x14ac:dyDescent="0.2">
      <c r="C89" s="186" t="s">
        <v>160</v>
      </c>
      <c r="D89" s="192"/>
      <c r="H89" s="186" t="s">
        <v>144</v>
      </c>
      <c r="I89" s="200"/>
      <c r="J89" s="201"/>
    </row>
    <row r="90" spans="3:13" x14ac:dyDescent="0.2">
      <c r="C90" s="190"/>
      <c r="D90" s="191"/>
      <c r="H90" s="202">
        <f>SUM(H13:H76)</f>
        <v>0</v>
      </c>
      <c r="I90" s="203"/>
      <c r="J90" s="204"/>
    </row>
    <row r="91" spans="3:13" x14ac:dyDescent="0.2">
      <c r="C91" s="25"/>
      <c r="H91" s="10"/>
    </row>
    <row r="92" spans="3:13" x14ac:dyDescent="0.2">
      <c r="H92" s="186" t="s">
        <v>145</v>
      </c>
      <c r="I92" s="200"/>
      <c r="J92" s="201"/>
    </row>
    <row r="93" spans="3:13" x14ac:dyDescent="0.2">
      <c r="H93" s="205">
        <f>IFERROR(H90/C84, 0)</f>
        <v>0</v>
      </c>
      <c r="I93" s="203"/>
      <c r="J93" s="204"/>
    </row>
    <row r="94" spans="3:13" ht="15" x14ac:dyDescent="0.25">
      <c r="I94" s="19"/>
      <c r="J94" s="19"/>
    </row>
    <row r="95" spans="3:13" ht="15" x14ac:dyDescent="0.25">
      <c r="C95" s="25"/>
      <c r="I95" s="19"/>
      <c r="J95" s="19"/>
    </row>
    <row r="96" spans="3:13" ht="15" customHeight="1" x14ac:dyDescent="0.2"/>
    <row r="97" spans="3:11" x14ac:dyDescent="0.2">
      <c r="G97" s="10"/>
    </row>
    <row r="98" spans="3:11" ht="24.95" customHeight="1" x14ac:dyDescent="0.2">
      <c r="C98" s="275" t="s">
        <v>148</v>
      </c>
      <c r="D98" s="213"/>
      <c r="E98" s="213"/>
      <c r="G98" s="10"/>
      <c r="H98" s="274" t="s">
        <v>161</v>
      </c>
      <c r="I98" s="274"/>
      <c r="J98" s="274"/>
      <c r="K98" s="274"/>
    </row>
    <row r="99" spans="3:11" x14ac:dyDescent="0.2">
      <c r="G99" s="10"/>
    </row>
    <row r="100" spans="3:11" ht="15" customHeight="1" x14ac:dyDescent="0.2">
      <c r="H100" s="206" t="s">
        <v>146</v>
      </c>
      <c r="I100" s="207"/>
      <c r="J100" s="208"/>
    </row>
    <row r="101" spans="3:11" x14ac:dyDescent="0.2">
      <c r="H101" s="209" t="s">
        <v>147</v>
      </c>
      <c r="I101" s="210"/>
      <c r="J101" s="208"/>
    </row>
    <row r="103" spans="3:11" ht="15" x14ac:dyDescent="0.25">
      <c r="H103" s="27"/>
      <c r="I103" s="27"/>
      <c r="J103" s="27"/>
    </row>
    <row r="104" spans="3:11" x14ac:dyDescent="0.2">
      <c r="H104" s="25"/>
      <c r="I104" s="25"/>
      <c r="J104" s="25"/>
    </row>
    <row r="105" spans="3:11" x14ac:dyDescent="0.2">
      <c r="H105" s="25"/>
    </row>
    <row r="106" spans="3:11" ht="30" x14ac:dyDescent="0.25">
      <c r="H106" s="214" t="s">
        <v>149</v>
      </c>
      <c r="I106" s="81" t="s">
        <v>150</v>
      </c>
      <c r="J106" s="81" t="s">
        <v>151</v>
      </c>
      <c r="K106" s="81" t="s">
        <v>152</v>
      </c>
    </row>
    <row r="107" spans="3:11" x14ac:dyDescent="0.2">
      <c r="H107" s="211" t="s">
        <v>153</v>
      </c>
      <c r="I107" s="96">
        <f>SUM(P13:P76)</f>
        <v>0</v>
      </c>
      <c r="J107" s="96">
        <f>COUNTIF(J13:J76,"x")</f>
        <v>43</v>
      </c>
      <c r="K107" s="212">
        <f>(I107/J107)</f>
        <v>0</v>
      </c>
    </row>
    <row r="108" spans="3:11" x14ac:dyDescent="0.2">
      <c r="H108" s="211" t="s">
        <v>154</v>
      </c>
      <c r="I108" s="96">
        <f>SUM(Q13:Q76)</f>
        <v>0</v>
      </c>
      <c r="J108" s="96">
        <f>COUNTIF(K13:K76,"x")</f>
        <v>46</v>
      </c>
      <c r="K108" s="212">
        <f>(I108/J108)</f>
        <v>0</v>
      </c>
    </row>
    <row r="109" spans="3:11" x14ac:dyDescent="0.2">
      <c r="H109" s="211" t="s">
        <v>155</v>
      </c>
      <c r="I109" s="96">
        <f>SUM(R13:R76)</f>
        <v>0</v>
      </c>
      <c r="J109" s="96">
        <f>COUNTIF(L13:L76,"x")</f>
        <v>40</v>
      </c>
      <c r="K109" s="212">
        <f>(I109/J109)</f>
        <v>0</v>
      </c>
    </row>
    <row r="110" spans="3:11" ht="15" x14ac:dyDescent="0.25">
      <c r="H110" s="8"/>
      <c r="J110" s="19"/>
    </row>
    <row r="111" spans="3:11" ht="15" x14ac:dyDescent="0.25">
      <c r="J111" s="19"/>
    </row>
    <row r="112" spans="3:11" ht="15" x14ac:dyDescent="0.25">
      <c r="J112" s="19"/>
    </row>
    <row r="113" spans="3:72" ht="15" x14ac:dyDescent="0.25">
      <c r="J113" s="19"/>
    </row>
    <row r="118" spans="3:72" ht="24.95" customHeight="1" x14ac:dyDescent="0.25">
      <c r="J118" s="19"/>
    </row>
    <row r="119" spans="3:72" s="1" customFormat="1" ht="24.95" customHeight="1" x14ac:dyDescent="0.25">
      <c r="C119" s="10"/>
      <c r="D119" s="10"/>
      <c r="E119" s="10"/>
      <c r="F119" s="10"/>
      <c r="G119" s="11"/>
      <c r="H119" s="11"/>
      <c r="I119" s="19"/>
      <c r="J119" s="19"/>
      <c r="K119" s="10"/>
      <c r="L119" s="10"/>
      <c r="M119" s="10"/>
      <c r="N119" s="10"/>
      <c r="O119" s="10"/>
      <c r="P119" s="12"/>
      <c r="Q119" s="12"/>
      <c r="R119" s="12"/>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row>
    <row r="120" spans="3:72" s="1" customFormat="1" ht="15" x14ac:dyDescent="0.25">
      <c r="C120" s="10"/>
      <c r="D120" s="10"/>
      <c r="E120" s="10"/>
      <c r="F120" s="10"/>
      <c r="G120" s="11"/>
      <c r="H120" s="11"/>
      <c r="I120" s="19"/>
      <c r="J120" s="19"/>
      <c r="K120" s="10"/>
      <c r="L120" s="10"/>
      <c r="M120" s="10"/>
      <c r="N120" s="10"/>
      <c r="O120" s="10"/>
      <c r="P120" s="12"/>
      <c r="Q120" s="12"/>
      <c r="R120" s="12"/>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row>
    <row r="121" spans="3:72" ht="15" x14ac:dyDescent="0.25">
      <c r="I121" s="19"/>
      <c r="J121" s="19"/>
    </row>
    <row r="122" spans="3:72" ht="15" x14ac:dyDescent="0.25">
      <c r="I122" s="19"/>
      <c r="J122" s="19"/>
    </row>
    <row r="123" spans="3:72" ht="15" x14ac:dyDescent="0.25">
      <c r="I123" s="19"/>
      <c r="J123" s="19"/>
    </row>
    <row r="124" spans="3:72" ht="15" x14ac:dyDescent="0.25">
      <c r="I124" s="19"/>
      <c r="J124" s="19"/>
    </row>
    <row r="125" spans="3:72" ht="15" x14ac:dyDescent="0.25">
      <c r="I125" s="19"/>
      <c r="J125" s="19"/>
    </row>
    <row r="126" spans="3:72" ht="15" x14ac:dyDescent="0.25">
      <c r="I126" s="19"/>
      <c r="J126" s="19"/>
    </row>
    <row r="127" spans="3:72" ht="15" x14ac:dyDescent="0.25">
      <c r="I127" s="19"/>
      <c r="J127" s="19"/>
    </row>
  </sheetData>
  <sheetProtection algorithmName="SHA-512" hashValue="5n6rmDc4yzFbtfij+Dyw+nlmP7Dlmf134LTm3vYtHFKBDQTK0NkuIMcFNacczZdTSpDRFiOHGiR2EXOszpJs7g==" saltValue="d2wXX4/dtTeCkeb+JZlSMg==" spinCount="100000" sheet="1" objects="1" scenarios="1"/>
  <mergeCells count="19">
    <mergeCell ref="H98:K98"/>
    <mergeCell ref="G11:G12"/>
    <mergeCell ref="H11:H12"/>
    <mergeCell ref="C3:L3"/>
    <mergeCell ref="I11:I12"/>
    <mergeCell ref="J11:L11"/>
    <mergeCell ref="C6:D6"/>
    <mergeCell ref="C8:D8"/>
    <mergeCell ref="C5:D5"/>
    <mergeCell ref="C11:E12"/>
    <mergeCell ref="C56:C76"/>
    <mergeCell ref="D56:D65"/>
    <mergeCell ref="D66:D76"/>
    <mergeCell ref="C7:D7"/>
    <mergeCell ref="C13:C55"/>
    <mergeCell ref="D13:D23"/>
    <mergeCell ref="D24:D55"/>
    <mergeCell ref="F11:F12"/>
    <mergeCell ref="C77:G77"/>
  </mergeCells>
  <pageMargins left="0.7" right="0.7" top="0.75" bottom="0.75" header="0.3" footer="0.3"/>
  <pageSetup paperSize="9" scale="11" orientation="portrait" horizontalDpi="4294967293" verticalDpi="4294967293" r:id="rId1"/>
  <ignoredErrors>
    <ignoredError sqref="H7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A93F-3E87-4D62-AF61-21C3914AB878}">
  <dimension ref="A1:AV70"/>
  <sheetViews>
    <sheetView zoomScale="80" zoomScaleNormal="80" workbookViewId="0">
      <selection activeCell="D49" sqref="D49"/>
    </sheetView>
  </sheetViews>
  <sheetFormatPr defaultRowHeight="14.25" x14ac:dyDescent="0.2"/>
  <cols>
    <col min="1" max="1" width="5.625" style="1" customWidth="1"/>
    <col min="2" max="2" width="8.625" style="1" customWidth="1"/>
    <col min="3" max="3" width="17.25" style="7" customWidth="1"/>
    <col min="4" max="4" width="55.5" style="7" customWidth="1"/>
    <col min="5" max="5" width="138.125" style="7" customWidth="1"/>
    <col min="6" max="6" width="8.625" style="1" customWidth="1"/>
    <col min="7" max="7" width="5.625" style="1" customWidth="1"/>
    <col min="8" max="48" width="9" style="1"/>
  </cols>
  <sheetData>
    <row r="1" spans="3:5" s="1" customFormat="1" ht="24.95" customHeight="1" x14ac:dyDescent="0.2">
      <c r="C1" s="7"/>
      <c r="D1" s="7"/>
      <c r="E1" s="7"/>
    </row>
    <row r="3" spans="3:5" ht="20.25" x14ac:dyDescent="0.2">
      <c r="C3" s="9" t="s">
        <v>76</v>
      </c>
      <c r="E3" s="8"/>
    </row>
    <row r="4" spans="3:5" ht="15" thickBot="1" x14ac:dyDescent="0.25"/>
    <row r="5" spans="3:5" ht="15" customHeight="1" x14ac:dyDescent="0.2">
      <c r="C5" s="241" t="s">
        <v>10</v>
      </c>
      <c r="D5" s="55" t="s">
        <v>11</v>
      </c>
      <c r="E5" s="57" t="s">
        <v>12</v>
      </c>
    </row>
    <row r="6" spans="3:5" ht="15" customHeight="1" x14ac:dyDescent="0.2">
      <c r="C6" s="242"/>
      <c r="D6" s="56" t="s">
        <v>13</v>
      </c>
      <c r="E6" s="58" t="s">
        <v>14</v>
      </c>
    </row>
    <row r="7" spans="3:5" ht="15" customHeight="1" x14ac:dyDescent="0.2">
      <c r="C7" s="242"/>
      <c r="D7" s="56" t="s">
        <v>15</v>
      </c>
      <c r="E7" s="58" t="s">
        <v>16</v>
      </c>
    </row>
    <row r="8" spans="3:5" ht="15" customHeight="1" x14ac:dyDescent="0.2">
      <c r="C8" s="242"/>
      <c r="D8" s="56" t="s">
        <v>17</v>
      </c>
      <c r="E8" s="59" t="s">
        <v>18</v>
      </c>
    </row>
    <row r="9" spans="3:5" ht="15" customHeight="1" x14ac:dyDescent="0.2">
      <c r="C9" s="242"/>
      <c r="D9" s="56" t="s">
        <v>19</v>
      </c>
      <c r="E9" s="59" t="s">
        <v>20</v>
      </c>
    </row>
    <row r="10" spans="3:5" ht="15" customHeight="1" thickBot="1" x14ac:dyDescent="0.25">
      <c r="C10" s="243"/>
      <c r="D10" s="6" t="s">
        <v>21</v>
      </c>
      <c r="E10" s="60" t="s">
        <v>22</v>
      </c>
    </row>
    <row r="11" spans="3:5" ht="15" customHeight="1" x14ac:dyDescent="0.25">
      <c r="C11" s="244" t="s">
        <v>23</v>
      </c>
      <c r="D11" s="61" t="s">
        <v>24</v>
      </c>
      <c r="E11" s="64"/>
    </row>
    <row r="12" spans="3:5" ht="15" customHeight="1" x14ac:dyDescent="0.2">
      <c r="C12" s="245"/>
      <c r="D12" s="56" t="s">
        <v>25</v>
      </c>
      <c r="E12" s="59" t="s">
        <v>26</v>
      </c>
    </row>
    <row r="13" spans="3:5" ht="15" customHeight="1" x14ac:dyDescent="0.2">
      <c r="C13" s="245"/>
      <c r="D13" s="56" t="s">
        <v>27</v>
      </c>
      <c r="E13" s="58" t="s">
        <v>162</v>
      </c>
    </row>
    <row r="14" spans="3:5" ht="15" customHeight="1" x14ac:dyDescent="0.2">
      <c r="C14" s="245"/>
      <c r="D14" s="56" t="s">
        <v>28</v>
      </c>
      <c r="E14" s="58" t="s">
        <v>163</v>
      </c>
    </row>
    <row r="15" spans="3:5" ht="15" customHeight="1" x14ac:dyDescent="0.2">
      <c r="C15" s="245"/>
      <c r="D15" s="56" t="s">
        <v>29</v>
      </c>
      <c r="E15" s="59" t="s">
        <v>30</v>
      </c>
    </row>
    <row r="16" spans="3:5" ht="15" customHeight="1" x14ac:dyDescent="0.2">
      <c r="C16" s="245"/>
      <c r="D16" s="56"/>
      <c r="E16" s="59"/>
    </row>
    <row r="17" spans="3:5" ht="15" customHeight="1" x14ac:dyDescent="0.2">
      <c r="C17" s="245"/>
      <c r="D17" s="62" t="s">
        <v>31</v>
      </c>
      <c r="E17" s="59"/>
    </row>
    <row r="18" spans="3:5" ht="15" customHeight="1" x14ac:dyDescent="0.2">
      <c r="C18" s="245"/>
      <c r="D18" s="56" t="s">
        <v>32</v>
      </c>
      <c r="E18" s="59" t="s">
        <v>33</v>
      </c>
    </row>
    <row r="19" spans="3:5" ht="15" customHeight="1" x14ac:dyDescent="0.2">
      <c r="C19" s="245"/>
      <c r="D19" s="56" t="s">
        <v>34</v>
      </c>
      <c r="E19" s="59" t="s">
        <v>35</v>
      </c>
    </row>
    <row r="20" spans="3:5" ht="15" customHeight="1" x14ac:dyDescent="0.2">
      <c r="C20" s="245"/>
      <c r="D20" s="56" t="s">
        <v>36</v>
      </c>
      <c r="E20" s="59" t="s">
        <v>37</v>
      </c>
    </row>
    <row r="21" spans="3:5" ht="15" customHeight="1" x14ac:dyDescent="0.2">
      <c r="C21" s="245"/>
      <c r="D21" s="56" t="s">
        <v>38</v>
      </c>
      <c r="E21" s="59" t="s">
        <v>39</v>
      </c>
    </row>
    <row r="22" spans="3:5" ht="15" customHeight="1" x14ac:dyDescent="0.2">
      <c r="C22" s="245"/>
      <c r="D22" s="56"/>
      <c r="E22" s="59"/>
    </row>
    <row r="23" spans="3:5" ht="15" customHeight="1" x14ac:dyDescent="0.2">
      <c r="C23" s="245"/>
      <c r="D23" s="62" t="s">
        <v>40</v>
      </c>
      <c r="E23" s="59"/>
    </row>
    <row r="24" spans="3:5" ht="15" customHeight="1" x14ac:dyDescent="0.2">
      <c r="C24" s="245"/>
      <c r="D24" s="56" t="s">
        <v>41</v>
      </c>
      <c r="E24" s="59" t="s">
        <v>42</v>
      </c>
    </row>
    <row r="25" spans="3:5" ht="15" customHeight="1" x14ac:dyDescent="0.2">
      <c r="C25" s="245"/>
      <c r="D25" s="56" t="s">
        <v>43</v>
      </c>
      <c r="E25" s="59" t="s">
        <v>44</v>
      </c>
    </row>
    <row r="26" spans="3:5" ht="15" customHeight="1" x14ac:dyDescent="0.2">
      <c r="C26" s="245"/>
      <c r="D26" s="56" t="s">
        <v>45</v>
      </c>
      <c r="E26" s="59" t="s">
        <v>46</v>
      </c>
    </row>
    <row r="27" spans="3:5" ht="15" customHeight="1" x14ac:dyDescent="0.2">
      <c r="C27" s="245"/>
      <c r="D27" s="56" t="s">
        <v>47</v>
      </c>
      <c r="E27" s="59" t="s">
        <v>48</v>
      </c>
    </row>
    <row r="28" spans="3:5" ht="15" customHeight="1" x14ac:dyDescent="0.2">
      <c r="C28" s="245"/>
      <c r="D28" s="56" t="s">
        <v>49</v>
      </c>
      <c r="E28" s="59" t="s">
        <v>50</v>
      </c>
    </row>
    <row r="29" spans="3:5" ht="15" customHeight="1" x14ac:dyDescent="0.2">
      <c r="C29" s="245"/>
      <c r="D29" s="56" t="s">
        <v>51</v>
      </c>
      <c r="E29" s="59" t="s">
        <v>52</v>
      </c>
    </row>
    <row r="30" spans="3:5" ht="15" customHeight="1" x14ac:dyDescent="0.2">
      <c r="C30" s="245"/>
      <c r="D30" s="56"/>
      <c r="E30" s="59"/>
    </row>
    <row r="31" spans="3:5" ht="15" customHeight="1" x14ac:dyDescent="0.2">
      <c r="C31" s="245"/>
      <c r="D31" s="62" t="s">
        <v>53</v>
      </c>
      <c r="E31" s="59"/>
    </row>
    <row r="32" spans="3:5" ht="15" customHeight="1" x14ac:dyDescent="0.2">
      <c r="C32" s="245"/>
      <c r="D32" s="56" t="s">
        <v>54</v>
      </c>
      <c r="E32" s="59" t="s">
        <v>55</v>
      </c>
    </row>
    <row r="33" spans="3:5" ht="15" customHeight="1" x14ac:dyDescent="0.2">
      <c r="C33" s="245"/>
      <c r="D33" s="56"/>
      <c r="E33" s="59"/>
    </row>
    <row r="34" spans="3:5" ht="15" customHeight="1" x14ac:dyDescent="0.2">
      <c r="C34" s="245"/>
      <c r="D34" s="62" t="s">
        <v>56</v>
      </c>
      <c r="E34" s="59"/>
    </row>
    <row r="35" spans="3:5" ht="15" customHeight="1" x14ac:dyDescent="0.2">
      <c r="C35" s="245"/>
      <c r="D35" s="56" t="s">
        <v>57</v>
      </c>
      <c r="E35" s="59" t="s">
        <v>58</v>
      </c>
    </row>
    <row r="36" spans="3:5" ht="15" customHeight="1" x14ac:dyDescent="0.2">
      <c r="C36" s="245"/>
      <c r="D36" s="56" t="s">
        <v>59</v>
      </c>
      <c r="E36" s="58" t="s">
        <v>60</v>
      </c>
    </row>
    <row r="37" spans="3:5" ht="15" customHeight="1" x14ac:dyDescent="0.2">
      <c r="C37" s="245"/>
      <c r="D37" s="56" t="s">
        <v>61</v>
      </c>
      <c r="E37" s="59" t="s">
        <v>62</v>
      </c>
    </row>
    <row r="38" spans="3:5" ht="15" customHeight="1" x14ac:dyDescent="0.2">
      <c r="C38" s="245"/>
      <c r="D38" s="56" t="s">
        <v>63</v>
      </c>
      <c r="E38" s="58" t="s">
        <v>64</v>
      </c>
    </row>
    <row r="39" spans="3:5" ht="15" customHeight="1" x14ac:dyDescent="0.2">
      <c r="C39" s="245"/>
      <c r="D39" s="56" t="s">
        <v>65</v>
      </c>
      <c r="E39" s="59" t="s">
        <v>66</v>
      </c>
    </row>
    <row r="40" spans="3:5" ht="15" customHeight="1" x14ac:dyDescent="0.2">
      <c r="C40" s="245"/>
      <c r="D40" s="56" t="s">
        <v>67</v>
      </c>
      <c r="E40" s="58" t="s">
        <v>68</v>
      </c>
    </row>
    <row r="41" spans="3:5" ht="15" customHeight="1" x14ac:dyDescent="0.2">
      <c r="C41" s="245"/>
      <c r="D41" s="56"/>
      <c r="E41" s="59"/>
    </row>
    <row r="42" spans="3:5" ht="15" customHeight="1" x14ac:dyDescent="0.2">
      <c r="C42" s="245"/>
      <c r="D42" s="62" t="s">
        <v>69</v>
      </c>
      <c r="E42" s="59"/>
    </row>
    <row r="43" spans="3:5" ht="15" customHeight="1" x14ac:dyDescent="0.2">
      <c r="C43" s="245"/>
      <c r="D43" s="56" t="s">
        <v>70</v>
      </c>
      <c r="E43" s="59" t="s">
        <v>71</v>
      </c>
    </row>
    <row r="44" spans="3:5" ht="15" customHeight="1" x14ac:dyDescent="0.2">
      <c r="C44" s="245"/>
      <c r="D44" s="56" t="s">
        <v>72</v>
      </c>
      <c r="E44" s="59" t="s">
        <v>73</v>
      </c>
    </row>
    <row r="45" spans="3:5" ht="15" customHeight="1" thickBot="1" x14ac:dyDescent="0.25">
      <c r="C45" s="246"/>
      <c r="D45" s="63" t="s">
        <v>74</v>
      </c>
      <c r="E45" s="65" t="s">
        <v>75</v>
      </c>
    </row>
    <row r="47" spans="3:5" ht="20.25" x14ac:dyDescent="0.2">
      <c r="C47" s="9" t="s">
        <v>77</v>
      </c>
    </row>
    <row r="48" spans="3:5" ht="15" thickBot="1" x14ac:dyDescent="0.25"/>
    <row r="49" spans="3:5" ht="35.1" customHeight="1" x14ac:dyDescent="0.2">
      <c r="C49" s="247" t="s">
        <v>10</v>
      </c>
      <c r="D49" s="34" t="s">
        <v>78</v>
      </c>
      <c r="E49" s="38" t="s">
        <v>79</v>
      </c>
    </row>
    <row r="50" spans="3:5" ht="15" customHeight="1" x14ac:dyDescent="0.2">
      <c r="C50" s="245"/>
      <c r="D50" s="35" t="s">
        <v>80</v>
      </c>
      <c r="E50" s="39" t="s">
        <v>81</v>
      </c>
    </row>
    <row r="51" spans="3:5" ht="15" customHeight="1" x14ac:dyDescent="0.2">
      <c r="C51" s="245"/>
      <c r="D51" s="35" t="s">
        <v>82</v>
      </c>
      <c r="E51" s="40" t="s">
        <v>83</v>
      </c>
    </row>
    <row r="52" spans="3:5" ht="35.1" customHeight="1" x14ac:dyDescent="0.2">
      <c r="C52" s="245"/>
      <c r="D52" s="33" t="s">
        <v>84</v>
      </c>
      <c r="E52" s="41" t="s">
        <v>85</v>
      </c>
    </row>
    <row r="53" spans="3:5" ht="15" customHeight="1" x14ac:dyDescent="0.2">
      <c r="C53" s="245"/>
      <c r="D53" s="36" t="s">
        <v>86</v>
      </c>
      <c r="E53" s="42" t="s">
        <v>87</v>
      </c>
    </row>
    <row r="54" spans="3:5" ht="15" customHeight="1" x14ac:dyDescent="0.2">
      <c r="C54" s="245"/>
      <c r="D54" s="35" t="s">
        <v>88</v>
      </c>
      <c r="E54" s="43" t="s">
        <v>89</v>
      </c>
    </row>
    <row r="55" spans="3:5" ht="15" customHeight="1" x14ac:dyDescent="0.2">
      <c r="C55" s="245"/>
      <c r="D55" s="33" t="s">
        <v>90</v>
      </c>
      <c r="E55" s="44" t="s">
        <v>91</v>
      </c>
    </row>
    <row r="56" spans="3:5" ht="15" customHeight="1" thickBot="1" x14ac:dyDescent="0.25">
      <c r="C56" s="246"/>
      <c r="D56" s="37" t="s">
        <v>92</v>
      </c>
      <c r="E56" s="45" t="s">
        <v>93</v>
      </c>
    </row>
    <row r="57" spans="3:5" ht="15" x14ac:dyDescent="0.2">
      <c r="C57" s="244" t="s">
        <v>23</v>
      </c>
      <c r="D57" s="46" t="s">
        <v>94</v>
      </c>
      <c r="E57" s="51"/>
    </row>
    <row r="58" spans="3:5" ht="35.1" customHeight="1" x14ac:dyDescent="0.2">
      <c r="C58" s="245"/>
      <c r="D58" s="47" t="s">
        <v>95</v>
      </c>
      <c r="E58" s="52" t="s">
        <v>96</v>
      </c>
    </row>
    <row r="59" spans="3:5" ht="54.95" customHeight="1" x14ac:dyDescent="0.2">
      <c r="C59" s="245"/>
      <c r="D59" s="47" t="s">
        <v>97</v>
      </c>
      <c r="E59" s="52" t="s">
        <v>98</v>
      </c>
    </row>
    <row r="60" spans="3:5" ht="35.1" customHeight="1" x14ac:dyDescent="0.2">
      <c r="C60" s="245"/>
      <c r="D60" s="47" t="s">
        <v>99</v>
      </c>
      <c r="E60" s="52" t="s">
        <v>100</v>
      </c>
    </row>
    <row r="61" spans="3:5" ht="65.099999999999994" customHeight="1" x14ac:dyDescent="0.2">
      <c r="C61" s="245"/>
      <c r="D61" s="47" t="s">
        <v>101</v>
      </c>
      <c r="E61" s="52" t="s">
        <v>102</v>
      </c>
    </row>
    <row r="62" spans="3:5" ht="15" customHeight="1" x14ac:dyDescent="0.2">
      <c r="C62" s="245"/>
      <c r="D62" s="48"/>
      <c r="E62" s="53"/>
    </row>
    <row r="63" spans="3:5" ht="15" customHeight="1" x14ac:dyDescent="0.2">
      <c r="C63" s="245"/>
      <c r="D63" s="49" t="s">
        <v>103</v>
      </c>
      <c r="E63" s="53"/>
    </row>
    <row r="64" spans="3:5" ht="15" customHeight="1" x14ac:dyDescent="0.2">
      <c r="C64" s="245"/>
      <c r="D64" s="47" t="s">
        <v>104</v>
      </c>
      <c r="E64" s="53" t="s">
        <v>105</v>
      </c>
    </row>
    <row r="65" spans="3:5" ht="35.1" customHeight="1" x14ac:dyDescent="0.2">
      <c r="C65" s="245"/>
      <c r="D65" s="47" t="s">
        <v>106</v>
      </c>
      <c r="E65" s="52" t="s">
        <v>107</v>
      </c>
    </row>
    <row r="66" spans="3:5" ht="15" customHeight="1" x14ac:dyDescent="0.2">
      <c r="C66" s="245"/>
      <c r="D66" s="47" t="s">
        <v>108</v>
      </c>
      <c r="E66" s="53" t="s">
        <v>109</v>
      </c>
    </row>
    <row r="67" spans="3:5" ht="15" customHeight="1" x14ac:dyDescent="0.2">
      <c r="C67" s="245"/>
      <c r="D67" s="47" t="s">
        <v>110</v>
      </c>
      <c r="E67" s="53" t="s">
        <v>111</v>
      </c>
    </row>
    <row r="68" spans="3:5" ht="45" customHeight="1" thickBot="1" x14ac:dyDescent="0.25">
      <c r="C68" s="246"/>
      <c r="D68" s="50" t="s">
        <v>112</v>
      </c>
      <c r="E68" s="54" t="s">
        <v>113</v>
      </c>
    </row>
    <row r="70" spans="3:5" s="1" customFormat="1" ht="24.95" customHeight="1" x14ac:dyDescent="0.2">
      <c r="C70" s="7"/>
      <c r="D70" s="7"/>
      <c r="E70" s="7"/>
    </row>
  </sheetData>
  <sheetProtection algorithmName="SHA-512" hashValue="yqZ/IkaA12N2Eng+qPsQNwtrkYRFq8Di3Cm2/eKeGfolYVj6c8mSnORJ651D4HRKWxVIMWBwWn/FR2ZnBg1xVA==" saltValue="tnuiBpOm83ZxgTwd/LO9FA==" spinCount="100000" sheet="1" objects="1" scenarios="1"/>
  <mergeCells count="4">
    <mergeCell ref="C5:C10"/>
    <mergeCell ref="C11:C45"/>
    <mergeCell ref="C49:C56"/>
    <mergeCell ref="C57:C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Introduktion</vt:lpstr>
      <vt:lpstr>Indata o resultat GYF-beräkning</vt:lpstr>
      <vt:lpstr>Ordförklaring Grönska o vatten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Axelsson</dc:creator>
  <cp:lastModifiedBy>Amanda Axelsson</cp:lastModifiedBy>
  <cp:lastPrinted>2026-01-29T13:36:14Z</cp:lastPrinted>
  <dcterms:created xsi:type="dcterms:W3CDTF">2025-11-29T15:45:37Z</dcterms:created>
  <dcterms:modified xsi:type="dcterms:W3CDTF">2026-02-12T06:18:34Z</dcterms:modified>
</cp:coreProperties>
</file>